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ddoswald/Documents/Alpine Shop Work/ Marketing &amp; Publicity/Clinics &amp; Events/Major AS Events/Off-Road Racing League/ 02 Tour of Hermann/Admin/Results/2019/"/>
    </mc:Choice>
  </mc:AlternateContent>
  <xr:revisionPtr revIDLastSave="0" documentId="8_{F58B058C-313C-9F45-A1BF-0A73E6CB1108}" xr6:coauthVersionLast="36" xr6:coauthVersionMax="36" xr10:uidLastSave="{00000000-0000-0000-0000-000000000000}"/>
  <bookViews>
    <workbookView xWindow="0" yWindow="460" windowWidth="25840" windowHeight="29940" xr2:uid="{00000000-000D-0000-FFFF-FFFF00000000}"/>
  </bookViews>
  <sheets>
    <sheet name="19 TOH Import" sheetId="1" r:id="rId1"/>
    <sheet name="2019 TOH Results" sheetId="2" r:id="rId2"/>
  </sheets>
  <definedNames>
    <definedName name="_xlnm.Print_Area" localSheetId="0">Table1[[#All],[Last]:[Overall]]</definedName>
  </definedNames>
  <calcPr calcId="181029"/>
</workbook>
</file>

<file path=xl/calcChain.xml><?xml version="1.0" encoding="utf-8"?>
<calcChain xmlns="http://schemas.openxmlformats.org/spreadsheetml/2006/main">
  <c r="K35" i="1" l="1"/>
  <c r="J125" i="1" l="1"/>
  <c r="O133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J108" i="1" l="1"/>
  <c r="J217" i="1"/>
  <c r="M217" i="1" s="1"/>
  <c r="J95" i="1"/>
  <c r="J137" i="1"/>
  <c r="J91" i="1"/>
  <c r="J6" i="1"/>
  <c r="O132" i="2"/>
  <c r="S13" i="2" s="1"/>
  <c r="K38" i="1" s="1"/>
  <c r="O131" i="2"/>
  <c r="O127" i="2"/>
  <c r="J103" i="1" s="1"/>
  <c r="O128" i="2"/>
  <c r="J104" i="1" s="1"/>
  <c r="O129" i="2"/>
  <c r="J222" i="1" s="1"/>
  <c r="M222" i="1" s="1"/>
  <c r="O130" i="2"/>
  <c r="J223" i="1" s="1"/>
  <c r="M223" i="1" s="1"/>
  <c r="O126" i="2"/>
  <c r="J105" i="1" s="1"/>
  <c r="O3" i="2"/>
  <c r="S5" i="2" s="1"/>
  <c r="K5" i="1" s="1"/>
  <c r="O4" i="2"/>
  <c r="O5" i="2"/>
  <c r="O6" i="2"/>
  <c r="O7" i="2"/>
  <c r="O8" i="2"/>
  <c r="S18" i="2" s="1"/>
  <c r="O9" i="2"/>
  <c r="S17" i="2" s="1"/>
  <c r="O10" i="2"/>
  <c r="J43" i="1" s="1"/>
  <c r="O11" i="2"/>
  <c r="J44" i="1" s="1"/>
  <c r="O12" i="2"/>
  <c r="J134" i="1" s="1"/>
  <c r="O13" i="2"/>
  <c r="J69" i="1" s="1"/>
  <c r="O14" i="2"/>
  <c r="O15" i="2"/>
  <c r="O16" i="2"/>
  <c r="J84" i="1" s="1"/>
  <c r="O17" i="2"/>
  <c r="J74" i="1" s="1"/>
  <c r="O18" i="2"/>
  <c r="O19" i="2"/>
  <c r="J92" i="1" s="1"/>
  <c r="O20" i="2"/>
  <c r="J55" i="1" s="1"/>
  <c r="O21" i="2"/>
  <c r="J68" i="1" s="1"/>
  <c r="O22" i="2"/>
  <c r="J58" i="1" s="1"/>
  <c r="O23" i="2"/>
  <c r="O24" i="2"/>
  <c r="O25" i="2"/>
  <c r="J77" i="1" s="1"/>
  <c r="O26" i="2"/>
  <c r="O27" i="2"/>
  <c r="J101" i="1" s="1"/>
  <c r="O28" i="2"/>
  <c r="O29" i="2"/>
  <c r="S11" i="2" s="1"/>
  <c r="K10" i="1" s="1"/>
  <c r="O30" i="2"/>
  <c r="J48" i="1" s="1"/>
  <c r="O31" i="2"/>
  <c r="S8" i="2" s="1"/>
  <c r="K7" i="1" s="1"/>
  <c r="O32" i="2"/>
  <c r="J87" i="1" s="1"/>
  <c r="O33" i="2"/>
  <c r="J64" i="1" s="1"/>
  <c r="O34" i="2"/>
  <c r="J131" i="1" s="1"/>
  <c r="O35" i="2"/>
  <c r="O36" i="2"/>
  <c r="O37" i="2"/>
  <c r="J96" i="1" s="1"/>
  <c r="O38" i="2"/>
  <c r="J63" i="1" s="1"/>
  <c r="O39" i="2"/>
  <c r="O40" i="2"/>
  <c r="J102" i="1" s="1"/>
  <c r="O41" i="2"/>
  <c r="J86" i="1" s="1"/>
  <c r="O42" i="2"/>
  <c r="O43" i="2"/>
  <c r="J219" i="1" s="1"/>
  <c r="M219" i="1" s="1"/>
  <c r="O44" i="2"/>
  <c r="J81" i="1" s="1"/>
  <c r="O45" i="2"/>
  <c r="J89" i="1" s="1"/>
  <c r="O46" i="2"/>
  <c r="J57" i="1" s="1"/>
  <c r="O47" i="2"/>
  <c r="J98" i="1" s="1"/>
  <c r="O48" i="2"/>
  <c r="O49" i="2"/>
  <c r="J56" i="1" s="1"/>
  <c r="O50" i="2"/>
  <c r="J41" i="1" s="1"/>
  <c r="O51" i="2"/>
  <c r="O52" i="2"/>
  <c r="O53" i="2"/>
  <c r="J60" i="1" s="1"/>
  <c r="O54" i="2"/>
  <c r="J35" i="1" s="1"/>
  <c r="O55" i="2"/>
  <c r="O56" i="2"/>
  <c r="J211" i="1" s="1"/>
  <c r="M211" i="1" s="1"/>
  <c r="O57" i="2"/>
  <c r="J45" i="1" s="1"/>
  <c r="O58" i="2"/>
  <c r="O59" i="2"/>
  <c r="O60" i="2"/>
  <c r="J133" i="1" s="1"/>
  <c r="O61" i="2"/>
  <c r="J46" i="1" s="1"/>
  <c r="O62" i="2"/>
  <c r="O63" i="2"/>
  <c r="S3" i="2" s="1"/>
  <c r="K3" i="1" s="1"/>
  <c r="O64" i="2"/>
  <c r="J65" i="1" s="1"/>
  <c r="O65" i="2"/>
  <c r="J139" i="1" s="1"/>
  <c r="O66" i="2"/>
  <c r="O67" i="2"/>
  <c r="J132" i="1" s="1"/>
  <c r="O68" i="2"/>
  <c r="J49" i="1" s="1"/>
  <c r="O69" i="2"/>
  <c r="J82" i="1" s="1"/>
  <c r="O70" i="2"/>
  <c r="J53" i="1" s="1"/>
  <c r="O71" i="2"/>
  <c r="S26" i="2" s="1"/>
  <c r="K108" i="1" s="1"/>
  <c r="O72" i="2"/>
  <c r="J212" i="1" s="1"/>
  <c r="M212" i="1" s="1"/>
  <c r="O73" i="2"/>
  <c r="J50" i="1" s="1"/>
  <c r="O74" i="2"/>
  <c r="J54" i="1" s="1"/>
  <c r="O75" i="2"/>
  <c r="S10" i="2" s="1"/>
  <c r="K8" i="1" s="1"/>
  <c r="O76" i="2"/>
  <c r="O77" i="2"/>
  <c r="J62" i="1" s="1"/>
  <c r="O78" i="2"/>
  <c r="J80" i="1" s="1"/>
  <c r="O79" i="2"/>
  <c r="J135" i="1" s="1"/>
  <c r="O80" i="2"/>
  <c r="J85" i="1" s="1"/>
  <c r="O81" i="2"/>
  <c r="O82" i="2"/>
  <c r="O83" i="2"/>
  <c r="J52" i="1" s="1"/>
  <c r="O84" i="2"/>
  <c r="J23" i="1" s="1"/>
  <c r="O85" i="2"/>
  <c r="O86" i="2"/>
  <c r="J94" i="1" s="1"/>
  <c r="O87" i="2"/>
  <c r="J93" i="1" s="1"/>
  <c r="O88" i="2"/>
  <c r="J136" i="1" s="1"/>
  <c r="O89" i="2"/>
  <c r="S9" i="2" s="1"/>
  <c r="K9" i="1" s="1"/>
  <c r="O90" i="2"/>
  <c r="J71" i="1" s="1"/>
  <c r="O91" i="2"/>
  <c r="J213" i="1" s="1"/>
  <c r="M213" i="1" s="1"/>
  <c r="O92" i="2"/>
  <c r="O93" i="2"/>
  <c r="J78" i="1" s="1"/>
  <c r="O94" i="2"/>
  <c r="J83" i="1" s="1"/>
  <c r="O95" i="2"/>
  <c r="J72" i="1" s="1"/>
  <c r="O96" i="2"/>
  <c r="J75" i="1" s="1"/>
  <c r="O97" i="2"/>
  <c r="O98" i="2"/>
  <c r="J138" i="1" s="1"/>
  <c r="O99" i="2"/>
  <c r="J73" i="1" s="1"/>
  <c r="O100" i="2"/>
  <c r="J97" i="1" s="1"/>
  <c r="O101" i="2"/>
  <c r="O102" i="2"/>
  <c r="J79" i="1" s="1"/>
  <c r="O103" i="2"/>
  <c r="O104" i="2"/>
  <c r="J220" i="1" s="1"/>
  <c r="M220" i="1" s="1"/>
  <c r="O105" i="2"/>
  <c r="J59" i="1" s="1"/>
  <c r="O106" i="2"/>
  <c r="J100" i="1" s="1"/>
  <c r="O107" i="2"/>
  <c r="J215" i="1" s="1"/>
  <c r="M215" i="1" s="1"/>
  <c r="O108" i="2"/>
  <c r="J90" i="1" s="1"/>
  <c r="O109" i="2"/>
  <c r="J42" i="1" s="1"/>
  <c r="O110" i="2"/>
  <c r="J61" i="1" s="1"/>
  <c r="O111" i="2"/>
  <c r="O112" i="2"/>
  <c r="S12" i="2" s="1"/>
  <c r="K13" i="1" s="1"/>
  <c r="O113" i="2"/>
  <c r="J216" i="1" s="1"/>
  <c r="M216" i="1" s="1"/>
  <c r="O114" i="2"/>
  <c r="S7" i="2" s="1"/>
  <c r="K11" i="1" s="1"/>
  <c r="O115" i="2"/>
  <c r="J99" i="1" s="1"/>
  <c r="O116" i="2"/>
  <c r="J140" i="1" s="1"/>
  <c r="O117" i="2"/>
  <c r="J88" i="1" s="1"/>
  <c r="O118" i="2"/>
  <c r="J218" i="1" s="1"/>
  <c r="M218" i="1" s="1"/>
  <c r="O119" i="2"/>
  <c r="J214" i="1" s="1"/>
  <c r="M214" i="1" s="1"/>
  <c r="O120" i="2"/>
  <c r="S6" i="2" s="1"/>
  <c r="K6" i="1" s="1"/>
  <c r="O121" i="2"/>
  <c r="O122" i="2"/>
  <c r="J76" i="1" s="1"/>
  <c r="O123" i="2"/>
  <c r="J70" i="1" s="1"/>
  <c r="O124" i="2"/>
  <c r="J221" i="1" s="1"/>
  <c r="M221" i="1" s="1"/>
  <c r="O125" i="2"/>
  <c r="J38" i="1" s="1"/>
  <c r="O2" i="2"/>
  <c r="S4" i="2" s="1"/>
  <c r="K4" i="1" s="1"/>
  <c r="G15" i="2"/>
  <c r="H69" i="1" s="1"/>
  <c r="G16" i="2"/>
  <c r="H144" i="1" s="1"/>
  <c r="G17" i="2"/>
  <c r="H201" i="1" s="1"/>
  <c r="G18" i="2"/>
  <c r="H160" i="1" s="1"/>
  <c r="G19" i="2"/>
  <c r="H34" i="1" s="1"/>
  <c r="G20" i="2"/>
  <c r="H84" i="1" s="1"/>
  <c r="G21" i="2"/>
  <c r="H74" i="1" s="1"/>
  <c r="G22" i="2"/>
  <c r="H40" i="1" s="1"/>
  <c r="G23" i="2"/>
  <c r="H92" i="1" s="1"/>
  <c r="G24" i="2"/>
  <c r="H154" i="1" s="1"/>
  <c r="G25" i="2"/>
  <c r="H55" i="1" s="1"/>
  <c r="G26" i="2"/>
  <c r="H68" i="1" s="1"/>
  <c r="G27" i="2"/>
  <c r="H58" i="1" s="1"/>
  <c r="G28" i="2"/>
  <c r="H182" i="1" s="1"/>
  <c r="G29" i="2"/>
  <c r="H209" i="1" s="1"/>
  <c r="G30" i="2"/>
  <c r="H77" i="1" s="1"/>
  <c r="G31" i="2"/>
  <c r="H198" i="1" s="1"/>
  <c r="G32" i="2"/>
  <c r="H18" i="1" s="1"/>
  <c r="G33" i="2"/>
  <c r="H101" i="1" s="1"/>
  <c r="G34" i="2"/>
  <c r="H202" i="1" s="1"/>
  <c r="G35" i="2"/>
  <c r="H192" i="1" s="1"/>
  <c r="G36" i="2"/>
  <c r="H105" i="1" s="1"/>
  <c r="G37" i="2"/>
  <c r="H31" i="1" s="1"/>
  <c r="G38" i="2"/>
  <c r="H10" i="1" s="1"/>
  <c r="G39" i="2"/>
  <c r="H48" i="1" s="1"/>
  <c r="G40" i="2"/>
  <c r="H7" i="1" s="1"/>
  <c r="G41" i="2"/>
  <c r="H169" i="1" s="1"/>
  <c r="G42" i="2"/>
  <c r="H87" i="1" s="1"/>
  <c r="G43" i="2"/>
  <c r="H64" i="1" s="1"/>
  <c r="G44" i="2"/>
  <c r="H29" i="1" s="1"/>
  <c r="G45" i="2"/>
  <c r="H39" i="1" s="1"/>
  <c r="G46" i="2"/>
  <c r="H179" i="1" s="1"/>
  <c r="G47" i="2"/>
  <c r="H96" i="1" s="1"/>
  <c r="G48" i="2"/>
  <c r="H178" i="1" s="1"/>
  <c r="G49" i="2"/>
  <c r="H120" i="1" s="1"/>
  <c r="G50" i="2"/>
  <c r="H63" i="1" s="1"/>
  <c r="G51" i="2"/>
  <c r="H149" i="1" s="1"/>
  <c r="G52" i="2"/>
  <c r="H2" i="1" s="1"/>
  <c r="G53" i="2"/>
  <c r="H102" i="1" s="1"/>
  <c r="G54" i="2"/>
  <c r="H86" i="1" s="1"/>
  <c r="G55" i="2"/>
  <c r="H112" i="1" s="1"/>
  <c r="G56" i="2"/>
  <c r="H47" i="1" s="1"/>
  <c r="G57" i="2"/>
  <c r="H148" i="1" s="1"/>
  <c r="G58" i="2"/>
  <c r="H142" i="1" s="1"/>
  <c r="G59" i="2"/>
  <c r="H104" i="1" s="1"/>
  <c r="G60" i="2"/>
  <c r="H167" i="1" s="1"/>
  <c r="G61" i="2"/>
  <c r="H81" i="1" s="1"/>
  <c r="G62" i="2"/>
  <c r="H126" i="1" s="1"/>
  <c r="G63" i="2"/>
  <c r="H199" i="1" s="1"/>
  <c r="G64" i="2"/>
  <c r="H67" i="1" s="1"/>
  <c r="G65" i="2"/>
  <c r="H89" i="1" s="1"/>
  <c r="G66" i="2"/>
  <c r="H57" i="1" s="1"/>
  <c r="G67" i="2"/>
  <c r="H187" i="1" s="1"/>
  <c r="G68" i="2"/>
  <c r="H98" i="1" s="1"/>
  <c r="G69" i="2"/>
  <c r="H17" i="1" s="1"/>
  <c r="G70" i="2"/>
  <c r="H153" i="1" s="1"/>
  <c r="G71" i="2"/>
  <c r="H56" i="1" s="1"/>
  <c r="G72" i="2"/>
  <c r="H41" i="1" s="1"/>
  <c r="G73" i="2"/>
  <c r="H51" i="1" s="1"/>
  <c r="G74" i="2"/>
  <c r="H119" i="1" s="1"/>
  <c r="G75" i="2"/>
  <c r="H123" i="1" s="1"/>
  <c r="G76" i="2"/>
  <c r="H158" i="1" s="1"/>
  <c r="G77" i="2"/>
  <c r="H191" i="1" s="1"/>
  <c r="G78" i="2"/>
  <c r="H19" i="1" s="1"/>
  <c r="G79" i="2"/>
  <c r="H110" i="1" s="1"/>
  <c r="G80" i="2"/>
  <c r="H60" i="1" s="1"/>
  <c r="G81" i="2"/>
  <c r="H35" i="1" s="1"/>
  <c r="G82" i="2"/>
  <c r="H174" i="1" s="1"/>
  <c r="G83" i="2"/>
  <c r="H177" i="1" s="1"/>
  <c r="G84" i="2"/>
  <c r="H204" i="1" s="1"/>
  <c r="G85" i="2"/>
  <c r="H28" i="1" s="1"/>
  <c r="G86" i="2"/>
  <c r="H128" i="1" s="1"/>
  <c r="G87" i="2"/>
  <c r="H45" i="1" s="1"/>
  <c r="G88" i="2"/>
  <c r="H25" i="1" s="1"/>
  <c r="G89" i="2"/>
  <c r="H95" i="1" s="1"/>
  <c r="G90" i="2"/>
  <c r="H46" i="1" s="1"/>
  <c r="G91" i="2"/>
  <c r="H24" i="1" s="1"/>
  <c r="G92" i="2"/>
  <c r="H150" i="1" s="1"/>
  <c r="G93" i="2"/>
  <c r="H3" i="1" s="1"/>
  <c r="G94" i="2"/>
  <c r="H65" i="1" s="1"/>
  <c r="G95" i="2"/>
  <c r="H36" i="1" s="1"/>
  <c r="G96" i="2"/>
  <c r="H147" i="1" s="1"/>
  <c r="G97" i="2"/>
  <c r="H49" i="1" s="1"/>
  <c r="G98" i="2"/>
  <c r="H82" i="1" s="1"/>
  <c r="G99" i="2"/>
  <c r="H152" i="1" s="1"/>
  <c r="G100" i="2"/>
  <c r="H159" i="1" s="1"/>
  <c r="G101" i="2"/>
  <c r="H53" i="1" s="1"/>
  <c r="G102" i="2"/>
  <c r="H175" i="1" s="1"/>
  <c r="G103" i="2"/>
  <c r="H200" i="1" s="1"/>
  <c r="G104" i="2"/>
  <c r="H50" i="1" s="1"/>
  <c r="G105" i="2"/>
  <c r="H163" i="1" s="1"/>
  <c r="G106" i="2"/>
  <c r="H157" i="1" s="1"/>
  <c r="G107" i="2"/>
  <c r="H54" i="1" s="1"/>
  <c r="G108" i="2"/>
  <c r="H124" i="1" s="1"/>
  <c r="G109" i="2"/>
  <c r="H8" i="1" s="1"/>
  <c r="G110" i="2"/>
  <c r="H26" i="1" s="1"/>
  <c r="G111" i="2"/>
  <c r="H62" i="1" s="1"/>
  <c r="G112" i="2"/>
  <c r="H122" i="1" s="1"/>
  <c r="G113" i="2"/>
  <c r="H166" i="1" s="1"/>
  <c r="G114" i="2"/>
  <c r="H113" i="1" s="1"/>
  <c r="G115" i="2"/>
  <c r="H80" i="1" s="1"/>
  <c r="G116" i="2"/>
  <c r="H127" i="1" s="1"/>
  <c r="G117" i="2"/>
  <c r="H85" i="1" s="1"/>
  <c r="G118" i="2"/>
  <c r="H22" i="1" s="1"/>
  <c r="G119" i="2"/>
  <c r="H143" i="1" s="1"/>
  <c r="G120" i="2"/>
  <c r="H15" i="1" s="1"/>
  <c r="G121" i="2"/>
  <c r="H197" i="1" s="1"/>
  <c r="G122" i="2"/>
  <c r="H52" i="1" s="1"/>
  <c r="G123" i="2"/>
  <c r="H23" i="1" s="1"/>
  <c r="G124" i="2"/>
  <c r="H33" i="1" s="1"/>
  <c r="G125" i="2"/>
  <c r="H94" i="1" s="1"/>
  <c r="G126" i="2"/>
  <c r="H93" i="1" s="1"/>
  <c r="G127" i="2"/>
  <c r="H9" i="1" s="1"/>
  <c r="G128" i="2"/>
  <c r="H71" i="1" s="1"/>
  <c r="G129" i="2"/>
  <c r="H32" i="1" s="1"/>
  <c r="G130" i="2"/>
  <c r="H210" i="1" s="1"/>
  <c r="G131" i="2"/>
  <c r="H78" i="1" s="1"/>
  <c r="G132" i="2"/>
  <c r="H83" i="1" s="1"/>
  <c r="G133" i="2"/>
  <c r="H72" i="1" s="1"/>
  <c r="G134" i="2"/>
  <c r="H130" i="1" s="1"/>
  <c r="G135" i="2"/>
  <c r="H129" i="1" s="1"/>
  <c r="G136" i="2"/>
  <c r="H66" i="1" s="1"/>
  <c r="G137" i="2"/>
  <c r="H75" i="1" s="1"/>
  <c r="G138" i="2"/>
  <c r="H207" i="1" s="1"/>
  <c r="G139" i="2"/>
  <c r="H190" i="1" s="1"/>
  <c r="G140" i="2"/>
  <c r="H118" i="1" s="1"/>
  <c r="G141" i="2"/>
  <c r="H114" i="1" s="1"/>
  <c r="G142" i="2"/>
  <c r="H180" i="1" s="1"/>
  <c r="G143" i="2"/>
  <c r="H73" i="1" s="1"/>
  <c r="G144" i="2"/>
  <c r="H141" i="1" s="1"/>
  <c r="G145" i="2"/>
  <c r="H97" i="1" s="1"/>
  <c r="G146" i="2"/>
  <c r="H27" i="1" s="1"/>
  <c r="G147" i="2"/>
  <c r="H161" i="1" s="1"/>
  <c r="G148" i="2"/>
  <c r="H79" i="1" s="1"/>
  <c r="G149" i="2"/>
  <c r="H117" i="1" s="1"/>
  <c r="G150" i="2"/>
  <c r="H164" i="1" s="1"/>
  <c r="G151" i="2"/>
  <c r="H37" i="1" s="1"/>
  <c r="G152" i="2"/>
  <c r="H103" i="1" s="1"/>
  <c r="G153" i="2"/>
  <c r="H188" i="1" s="1"/>
  <c r="G154" i="2"/>
  <c r="H121" i="1" s="1"/>
  <c r="G155" i="2"/>
  <c r="H203" i="1" s="1"/>
  <c r="G156" i="2"/>
  <c r="H195" i="1" s="1"/>
  <c r="G157" i="2"/>
  <c r="H172" i="1" s="1"/>
  <c r="G158" i="2"/>
  <c r="H59" i="1" s="1"/>
  <c r="G159" i="2"/>
  <c r="H146" i="1" s="1"/>
  <c r="G160" i="2"/>
  <c r="H100" i="1" s="1"/>
  <c r="G161" i="2"/>
  <c r="H115" i="1" s="1"/>
  <c r="G162" i="2"/>
  <c r="H189" i="1" s="1"/>
  <c r="G163" i="2"/>
  <c r="H194" i="1" s="1"/>
  <c r="G164" i="2"/>
  <c r="H90" i="1" s="1"/>
  <c r="G165" i="2"/>
  <c r="H42" i="1" s="1"/>
  <c r="G166" i="2"/>
  <c r="H151" i="1" s="1"/>
  <c r="G167" i="2"/>
  <c r="H176" i="1" s="1"/>
  <c r="G168" i="2"/>
  <c r="H61" i="1" s="1"/>
  <c r="G169" i="2"/>
  <c r="H91" i="1" s="1"/>
  <c r="G170" i="2"/>
  <c r="H111" i="1" s="1"/>
  <c r="G171" i="2"/>
  <c r="H13" i="1" s="1"/>
  <c r="G172" i="2"/>
  <c r="H183" i="1" s="1"/>
  <c r="G173" i="2"/>
  <c r="H184" i="1" s="1"/>
  <c r="G174" i="2"/>
  <c r="H155" i="1" s="1"/>
  <c r="G175" i="2"/>
  <c r="H11" i="1" s="1"/>
  <c r="G176" i="2"/>
  <c r="H185" i="1" s="1"/>
  <c r="G177" i="2"/>
  <c r="H173" i="1" s="1"/>
  <c r="G178" i="2"/>
  <c r="H171" i="1" s="1"/>
  <c r="G179" i="2"/>
  <c r="H99" i="1" s="1"/>
  <c r="G180" i="2"/>
  <c r="H181" i="1" s="1"/>
  <c r="G181" i="2"/>
  <c r="H168" i="1" s="1"/>
  <c r="G182" i="2"/>
  <c r="H162" i="1" s="1"/>
  <c r="G183" i="2"/>
  <c r="H208" i="1" s="1"/>
  <c r="G184" i="2"/>
  <c r="H186" i="1" s="1"/>
  <c r="G185" i="2"/>
  <c r="H88" i="1" s="1"/>
  <c r="G186" i="2"/>
  <c r="H170" i="1" s="1"/>
  <c r="G187" i="2"/>
  <c r="H196" i="1" s="1"/>
  <c r="G188" i="2"/>
  <c r="H6" i="1" s="1"/>
  <c r="G189" i="2"/>
  <c r="H30" i="1" s="1"/>
  <c r="G190" i="2"/>
  <c r="H76" i="1" s="1"/>
  <c r="G191" i="2"/>
  <c r="H206" i="1" s="1"/>
  <c r="G192" i="2"/>
  <c r="H193" i="1" s="1"/>
  <c r="G193" i="2"/>
  <c r="H70" i="1" s="1"/>
  <c r="G194" i="2"/>
  <c r="H125" i="1" s="1"/>
  <c r="G195" i="2"/>
  <c r="H165" i="1" s="1"/>
  <c r="G196" i="2"/>
  <c r="H38" i="1" s="1"/>
  <c r="G3" i="2"/>
  <c r="H5" i="1" s="1"/>
  <c r="G4" i="2"/>
  <c r="H12" i="1" s="1"/>
  <c r="G5" i="2"/>
  <c r="H21" i="1" s="1"/>
  <c r="G6" i="2"/>
  <c r="H20" i="1" s="1"/>
  <c r="G7" i="2"/>
  <c r="H16" i="1" s="1"/>
  <c r="G8" i="2"/>
  <c r="H14" i="1" s="1"/>
  <c r="G9" i="2"/>
  <c r="H145" i="1" s="1"/>
  <c r="G10" i="2"/>
  <c r="H116" i="1" s="1"/>
  <c r="G11" i="2"/>
  <c r="H43" i="1" s="1"/>
  <c r="G12" i="2"/>
  <c r="H44" i="1" s="1"/>
  <c r="G13" i="2"/>
  <c r="H205" i="1" s="1"/>
  <c r="G14" i="2"/>
  <c r="H156" i="1" s="1"/>
  <c r="G2" i="2"/>
  <c r="H4" i="1" s="1"/>
  <c r="C3" i="2"/>
  <c r="C4" i="2"/>
  <c r="G12" i="1" s="1"/>
  <c r="C5" i="2"/>
  <c r="G21" i="1" s="1"/>
  <c r="C6" i="2"/>
  <c r="C7" i="2"/>
  <c r="C8" i="2"/>
  <c r="G14" i="1" s="1"/>
  <c r="C9" i="2"/>
  <c r="G145" i="1" s="1"/>
  <c r="C10" i="2"/>
  <c r="G116" i="1" s="1"/>
  <c r="C11" i="2"/>
  <c r="G43" i="1" s="1"/>
  <c r="C12" i="2"/>
  <c r="C13" i="2"/>
  <c r="G134" i="1" s="1"/>
  <c r="C14" i="2"/>
  <c r="G205" i="1" s="1"/>
  <c r="C15" i="2"/>
  <c r="G156" i="1" s="1"/>
  <c r="C16" i="2"/>
  <c r="G242" i="1" s="1"/>
  <c r="M242" i="1" s="1"/>
  <c r="C17" i="2"/>
  <c r="G69" i="1" s="1"/>
  <c r="C18" i="2"/>
  <c r="G144" i="1" s="1"/>
  <c r="C19" i="2"/>
  <c r="G201" i="1" s="1"/>
  <c r="C20" i="2"/>
  <c r="G228" i="1" s="1"/>
  <c r="M228" i="1" s="1"/>
  <c r="C21" i="2"/>
  <c r="G227" i="1" s="1"/>
  <c r="M227" i="1" s="1"/>
  <c r="C22" i="2"/>
  <c r="G239" i="1" s="1"/>
  <c r="M239" i="1" s="1"/>
  <c r="C23" i="2"/>
  <c r="G160" i="1" s="1"/>
  <c r="C24" i="2"/>
  <c r="G243" i="1" s="1"/>
  <c r="M243" i="1" s="1"/>
  <c r="C25" i="2"/>
  <c r="G34" i="1" s="1"/>
  <c r="C26" i="2"/>
  <c r="G84" i="1" s="1"/>
  <c r="C27" i="2"/>
  <c r="G257" i="1" s="1"/>
  <c r="M257" i="1" s="1"/>
  <c r="C28" i="2"/>
  <c r="G74" i="1" s="1"/>
  <c r="C29" i="2"/>
  <c r="G40" i="1" s="1"/>
  <c r="C30" i="2"/>
  <c r="G234" i="1" s="1"/>
  <c r="M234" i="1" s="1"/>
  <c r="C31" i="2"/>
  <c r="G92" i="1" s="1"/>
  <c r="C32" i="2"/>
  <c r="G235" i="1" s="1"/>
  <c r="M235" i="1" s="1"/>
  <c r="C33" i="2"/>
  <c r="G154" i="1" s="1"/>
  <c r="C34" i="2"/>
  <c r="G55" i="1" s="1"/>
  <c r="C35" i="2"/>
  <c r="G237" i="1" s="1"/>
  <c r="M237" i="1" s="1"/>
  <c r="C36" i="2"/>
  <c r="G68" i="1" s="1"/>
  <c r="C37" i="2"/>
  <c r="G259" i="1" s="1"/>
  <c r="M259" i="1" s="1"/>
  <c r="C38" i="2"/>
  <c r="C39" i="2"/>
  <c r="G137" i="1" s="1"/>
  <c r="C40" i="2"/>
  <c r="G240" i="1" s="1"/>
  <c r="M240" i="1" s="1"/>
  <c r="C41" i="2"/>
  <c r="G182" i="1" s="1"/>
  <c r="C42" i="2"/>
  <c r="G249" i="1" s="1"/>
  <c r="M249" i="1" s="1"/>
  <c r="C43" i="2"/>
  <c r="G250" i="1" s="1"/>
  <c r="M250" i="1" s="1"/>
  <c r="C44" i="2"/>
  <c r="G209" i="1" s="1"/>
  <c r="C45" i="2"/>
  <c r="G77" i="1" s="1"/>
  <c r="C46" i="2"/>
  <c r="G198" i="1" s="1"/>
  <c r="C47" i="2"/>
  <c r="C48" i="2"/>
  <c r="G101" i="1" s="1"/>
  <c r="C49" i="2"/>
  <c r="G202" i="1" s="1"/>
  <c r="C50" i="2"/>
  <c r="G252" i="1" s="1"/>
  <c r="M252" i="1" s="1"/>
  <c r="C51" i="2"/>
  <c r="G192" i="1" s="1"/>
  <c r="C52" i="2"/>
  <c r="G226" i="1" s="1"/>
  <c r="M226" i="1" s="1"/>
  <c r="C53" i="2"/>
  <c r="G105" i="1" s="1"/>
  <c r="C54" i="2"/>
  <c r="K16" i="2" s="1"/>
  <c r="I31" i="1" s="1"/>
  <c r="C55" i="2"/>
  <c r="G10" i="1" s="1"/>
  <c r="C56" i="2"/>
  <c r="G255" i="1" s="1"/>
  <c r="M255" i="1" s="1"/>
  <c r="C57" i="2"/>
  <c r="G48" i="1" s="1"/>
  <c r="C58" i="2"/>
  <c r="G241" i="1" s="1"/>
  <c r="M241" i="1" s="1"/>
  <c r="C59" i="2"/>
  <c r="C60" i="2"/>
  <c r="G169" i="1" s="1"/>
  <c r="C61" i="2"/>
  <c r="G87" i="1" s="1"/>
  <c r="C62" i="2"/>
  <c r="C63" i="2"/>
  <c r="G225" i="1" s="1"/>
  <c r="M225" i="1" s="1"/>
  <c r="C64" i="2"/>
  <c r="G131" i="1" s="1"/>
  <c r="C65" i="2"/>
  <c r="G248" i="1" s="1"/>
  <c r="M248" i="1" s="1"/>
  <c r="C66" i="2"/>
  <c r="G29" i="1" s="1"/>
  <c r="C67" i="2"/>
  <c r="G39" i="1" s="1"/>
  <c r="C68" i="2"/>
  <c r="G179" i="1" s="1"/>
  <c r="C69" i="2"/>
  <c r="G224" i="1" s="1"/>
  <c r="M224" i="1" s="1"/>
  <c r="C70" i="2"/>
  <c r="G246" i="1" s="1"/>
  <c r="M246" i="1" s="1"/>
  <c r="C71" i="2"/>
  <c r="G96" i="1" s="1"/>
  <c r="C72" i="2"/>
  <c r="G178" i="1" s="1"/>
  <c r="C73" i="2"/>
  <c r="G120" i="1" s="1"/>
  <c r="C74" i="2"/>
  <c r="C75" i="2"/>
  <c r="G149" i="1" s="1"/>
  <c r="C76" i="2"/>
  <c r="G2" i="1" s="1"/>
  <c r="C77" i="2"/>
  <c r="G254" i="1" s="1"/>
  <c r="M254" i="1" s="1"/>
  <c r="C78" i="2"/>
  <c r="G102" i="1" s="1"/>
  <c r="C79" i="2"/>
  <c r="G86" i="1" s="1"/>
  <c r="C80" i="2"/>
  <c r="G244" i="1" s="1"/>
  <c r="M244" i="1" s="1"/>
  <c r="C81" i="2"/>
  <c r="G112" i="1" s="1"/>
  <c r="C82" i="2"/>
  <c r="G47" i="1" s="1"/>
  <c r="C83" i="2"/>
  <c r="G148" i="1" s="1"/>
  <c r="C84" i="2"/>
  <c r="G142" i="1" s="1"/>
  <c r="C85" i="2"/>
  <c r="G104" i="1" s="1"/>
  <c r="C86" i="2"/>
  <c r="G233" i="1" s="1"/>
  <c r="M233" i="1" s="1"/>
  <c r="C87" i="2"/>
  <c r="G167" i="1" s="1"/>
  <c r="C88" i="2"/>
  <c r="G81" i="1" s="1"/>
  <c r="C89" i="2"/>
  <c r="G258" i="1" s="1"/>
  <c r="M258" i="1" s="1"/>
  <c r="C90" i="2"/>
  <c r="C91" i="2"/>
  <c r="G199" i="1" s="1"/>
  <c r="C92" i="2"/>
  <c r="G67" i="1" s="1"/>
  <c r="C93" i="2"/>
  <c r="G89" i="1" s="1"/>
  <c r="C94" i="2"/>
  <c r="G262" i="1" s="1"/>
  <c r="M262" i="1" s="1"/>
  <c r="C95" i="2"/>
  <c r="G263" i="1" s="1"/>
  <c r="M263" i="1" s="1"/>
  <c r="C96" i="2"/>
  <c r="G57" i="1" s="1"/>
  <c r="C97" i="2"/>
  <c r="G187" i="1" s="1"/>
  <c r="C98" i="2"/>
  <c r="G98" i="1" s="1"/>
  <c r="C99" i="2"/>
  <c r="G236" i="1" s="1"/>
  <c r="M236" i="1" s="1"/>
  <c r="C100" i="2"/>
  <c r="G17" i="1" s="1"/>
  <c r="C101" i="2"/>
  <c r="G153" i="1" s="1"/>
  <c r="C102" i="2"/>
  <c r="G247" i="1" s="1"/>
  <c r="M247" i="1" s="1"/>
  <c r="C103" i="2"/>
  <c r="C104" i="2"/>
  <c r="G41" i="1" s="1"/>
  <c r="C105" i="2"/>
  <c r="G51" i="1" s="1"/>
  <c r="C106" i="2"/>
  <c r="G119" i="1" s="1"/>
  <c r="C107" i="2"/>
  <c r="C108" i="2"/>
  <c r="G158" i="1" s="1"/>
  <c r="C109" i="2"/>
  <c r="G191" i="1" s="1"/>
  <c r="C110" i="2"/>
  <c r="C111" i="2"/>
  <c r="G110" i="1" s="1"/>
  <c r="C112" i="2"/>
  <c r="G253" i="1" s="1"/>
  <c r="M253" i="1" s="1"/>
  <c r="C113" i="2"/>
  <c r="G60" i="1" s="1"/>
  <c r="C114" i="2"/>
  <c r="G35" i="1" s="1"/>
  <c r="C115" i="2"/>
  <c r="G174" i="1" s="1"/>
  <c r="M174" i="1" s="1"/>
  <c r="C116" i="2"/>
  <c r="G177" i="1" s="1"/>
  <c r="M177" i="1" s="1"/>
  <c r="C117" i="2"/>
  <c r="G204" i="1" s="1"/>
  <c r="M204" i="1" s="1"/>
  <c r="C118" i="2"/>
  <c r="G28" i="1" s="1"/>
  <c r="C119" i="2"/>
  <c r="G128" i="1" s="1"/>
  <c r="C120" i="2"/>
  <c r="G45" i="1" s="1"/>
  <c r="C121" i="2"/>
  <c r="C122" i="2"/>
  <c r="G95" i="1" s="1"/>
  <c r="C123" i="2"/>
  <c r="G133" i="1" s="1"/>
  <c r="C124" i="2"/>
  <c r="G46" i="1" s="1"/>
  <c r="C125" i="2"/>
  <c r="G24" i="1" s="1"/>
  <c r="C126" i="2"/>
  <c r="G150" i="1" s="1"/>
  <c r="C127" i="2"/>
  <c r="G3" i="1" s="1"/>
  <c r="C128" i="2"/>
  <c r="G65" i="1" s="1"/>
  <c r="C129" i="2"/>
  <c r="G139" i="1" s="1"/>
  <c r="C130" i="2"/>
  <c r="G261" i="1" s="1"/>
  <c r="M261" i="1" s="1"/>
  <c r="C131" i="2"/>
  <c r="G36" i="1" s="1"/>
  <c r="C132" i="2"/>
  <c r="G147" i="1" s="1"/>
  <c r="C133" i="2"/>
  <c r="G132" i="1" s="1"/>
  <c r="C134" i="2"/>
  <c r="K49" i="2" s="1"/>
  <c r="I49" i="1" s="1"/>
  <c r="C135" i="2"/>
  <c r="G82" i="1" s="1"/>
  <c r="C136" i="2"/>
  <c r="G152" i="1" s="1"/>
  <c r="C137" i="2"/>
  <c r="G159" i="1" s="1"/>
  <c r="C138" i="2"/>
  <c r="G53" i="1" s="1"/>
  <c r="C139" i="2"/>
  <c r="G175" i="1" s="1"/>
  <c r="C140" i="2"/>
  <c r="G200" i="1" s="1"/>
  <c r="C141" i="2"/>
  <c r="G50" i="1" s="1"/>
  <c r="C142" i="2"/>
  <c r="G163" i="1" s="1"/>
  <c r="C143" i="2"/>
  <c r="G157" i="1" s="1"/>
  <c r="C144" i="2"/>
  <c r="G54" i="1" s="1"/>
  <c r="C145" i="2"/>
  <c r="G124" i="1" s="1"/>
  <c r="C146" i="2"/>
  <c r="G8" i="1" s="1"/>
  <c r="C147" i="2"/>
  <c r="G26" i="1" s="1"/>
  <c r="C148" i="2"/>
  <c r="G62" i="1" s="1"/>
  <c r="C149" i="2"/>
  <c r="G122" i="1" s="1"/>
  <c r="C150" i="2"/>
  <c r="G166" i="1" s="1"/>
  <c r="C151" i="2"/>
  <c r="G113" i="1" s="1"/>
  <c r="C152" i="2"/>
  <c r="G80" i="1" s="1"/>
  <c r="C153" i="2"/>
  <c r="G135" i="1" s="1"/>
  <c r="C154" i="2"/>
  <c r="G127" i="1" s="1"/>
  <c r="C155" i="2"/>
  <c r="G85" i="1" s="1"/>
  <c r="C156" i="2"/>
  <c r="K60" i="2" s="1"/>
  <c r="I22" i="1" s="1"/>
  <c r="C157" i="2"/>
  <c r="G238" i="1" s="1"/>
  <c r="M238" i="1" s="1"/>
  <c r="C158" i="2"/>
  <c r="G143" i="1" s="1"/>
  <c r="C159" i="2"/>
  <c r="G15" i="1" s="1"/>
  <c r="C160" i="2"/>
  <c r="G197" i="1" s="1"/>
  <c r="C161" i="2"/>
  <c r="G52" i="1" s="1"/>
  <c r="C162" i="2"/>
  <c r="G23" i="1" s="1"/>
  <c r="C163" i="2"/>
  <c r="G33" i="1" s="1"/>
  <c r="C164" i="2"/>
  <c r="G94" i="1" s="1"/>
  <c r="C165" i="2"/>
  <c r="G93" i="1" s="1"/>
  <c r="C166" i="2"/>
  <c r="G231" i="1" s="1"/>
  <c r="M231" i="1" s="1"/>
  <c r="C167" i="2"/>
  <c r="G136" i="1" s="1"/>
  <c r="C168" i="2"/>
  <c r="G9" i="1" s="1"/>
  <c r="C169" i="2"/>
  <c r="G71" i="1" s="1"/>
  <c r="C170" i="2"/>
  <c r="G32" i="1" s="1"/>
  <c r="C171" i="2"/>
  <c r="G210" i="1" s="1"/>
  <c r="M210" i="1" s="1"/>
  <c r="C172" i="2"/>
  <c r="G78" i="1" s="1"/>
  <c r="C173" i="2"/>
  <c r="G83" i="1" s="1"/>
  <c r="C174" i="2"/>
  <c r="G72" i="1" s="1"/>
  <c r="C175" i="2"/>
  <c r="G130" i="1" s="1"/>
  <c r="C176" i="2"/>
  <c r="G129" i="1" s="1"/>
  <c r="C177" i="2"/>
  <c r="G66" i="1" s="1"/>
  <c r="C178" i="2"/>
  <c r="G232" i="1" s="1"/>
  <c r="M232" i="1" s="1"/>
  <c r="C179" i="2"/>
  <c r="G256" i="1" s="1"/>
  <c r="M256" i="1" s="1"/>
  <c r="C180" i="2"/>
  <c r="G75" i="1" s="1"/>
  <c r="C181" i="2"/>
  <c r="G207" i="1" s="1"/>
  <c r="C182" i="2"/>
  <c r="G190" i="1" s="1"/>
  <c r="C183" i="2"/>
  <c r="G118" i="1" s="1"/>
  <c r="C184" i="2"/>
  <c r="G229" i="1" s="1"/>
  <c r="M229" i="1" s="1"/>
  <c r="C185" i="2"/>
  <c r="G230" i="1" s="1"/>
  <c r="M230" i="1" s="1"/>
  <c r="C186" i="2"/>
  <c r="G114" i="1" s="1"/>
  <c r="C187" i="2"/>
  <c r="G180" i="1" s="1"/>
  <c r="C188" i="2"/>
  <c r="G138" i="1" s="1"/>
  <c r="C189" i="2"/>
  <c r="G73" i="1" s="1"/>
  <c r="C190" i="2"/>
  <c r="G141" i="1" s="1"/>
  <c r="C191" i="2"/>
  <c r="G97" i="1" s="1"/>
  <c r="C192" i="2"/>
  <c r="G27" i="1" s="1"/>
  <c r="C193" i="2"/>
  <c r="G161" i="1" s="1"/>
  <c r="C194" i="2"/>
  <c r="G79" i="1" s="1"/>
  <c r="C195" i="2"/>
  <c r="G117" i="1" s="1"/>
  <c r="C196" i="2"/>
  <c r="G164" i="1" s="1"/>
  <c r="C197" i="2"/>
  <c r="G37" i="1" s="1"/>
  <c r="C198" i="2"/>
  <c r="G103" i="1" s="1"/>
  <c r="C199" i="2"/>
  <c r="G188" i="1" s="1"/>
  <c r="C200" i="2"/>
  <c r="G121" i="1" s="1"/>
  <c r="C201" i="2"/>
  <c r="G203" i="1" s="1"/>
  <c r="C202" i="2"/>
  <c r="G195" i="1" s="1"/>
  <c r="C203" i="2"/>
  <c r="G172" i="1" s="1"/>
  <c r="C204" i="2"/>
  <c r="K76" i="2" s="1"/>
  <c r="I59" i="1" s="1"/>
  <c r="C205" i="2"/>
  <c r="G146" i="1" s="1"/>
  <c r="C206" i="2"/>
  <c r="G100" i="1" s="1"/>
  <c r="C207" i="2"/>
  <c r="G115" i="1" s="1"/>
  <c r="C208" i="2"/>
  <c r="G245" i="1" s="1"/>
  <c r="M245" i="1" s="1"/>
  <c r="C209" i="2"/>
  <c r="G189" i="1" s="1"/>
  <c r="C210" i="2"/>
  <c r="G194" i="1" s="1"/>
  <c r="C211" i="2"/>
  <c r="G90" i="1" s="1"/>
  <c r="C212" i="2"/>
  <c r="C213" i="2"/>
  <c r="G151" i="1" s="1"/>
  <c r="C214" i="2"/>
  <c r="G176" i="1" s="1"/>
  <c r="C215" i="2"/>
  <c r="K79" i="2" s="1"/>
  <c r="I61" i="1" s="1"/>
  <c r="C216" i="2"/>
  <c r="G91" i="1" s="1"/>
  <c r="C217" i="2"/>
  <c r="G111" i="1" s="1"/>
  <c r="C218" i="2"/>
  <c r="G260" i="1" s="1"/>
  <c r="M260" i="1" s="1"/>
  <c r="C219" i="2"/>
  <c r="G13" i="1" s="1"/>
  <c r="C220" i="2"/>
  <c r="G183" i="1" s="1"/>
  <c r="C221" i="2"/>
  <c r="G184" i="1" s="1"/>
  <c r="C222" i="2"/>
  <c r="G155" i="1" s="1"/>
  <c r="C223" i="2"/>
  <c r="G251" i="1" s="1"/>
  <c r="M251" i="1" s="1"/>
  <c r="C224" i="2"/>
  <c r="G11" i="1" s="1"/>
  <c r="C225" i="2"/>
  <c r="G185" i="1" s="1"/>
  <c r="C226" i="2"/>
  <c r="G173" i="1" s="1"/>
  <c r="C227" i="2"/>
  <c r="G171" i="1" s="1"/>
  <c r="M171" i="1" s="1"/>
  <c r="C228" i="2"/>
  <c r="G99" i="1" s="1"/>
  <c r="M99" i="1" s="1"/>
  <c r="C229" i="2"/>
  <c r="G181" i="1" s="1"/>
  <c r="M181" i="1" s="1"/>
  <c r="C230" i="2"/>
  <c r="G168" i="1" s="1"/>
  <c r="C231" i="2"/>
  <c r="G140" i="1" s="1"/>
  <c r="C232" i="2"/>
  <c r="G162" i="1" s="1"/>
  <c r="C233" i="2"/>
  <c r="G208" i="1" s="1"/>
  <c r="C234" i="2"/>
  <c r="G186" i="1" s="1"/>
  <c r="C235" i="2"/>
  <c r="G88" i="1" s="1"/>
  <c r="C236" i="2"/>
  <c r="G170" i="1" s="1"/>
  <c r="C237" i="2"/>
  <c r="G196" i="1" s="1"/>
  <c r="C238" i="2"/>
  <c r="G6" i="1" s="1"/>
  <c r="C239" i="2"/>
  <c r="C240" i="2"/>
  <c r="G76" i="1" s="1"/>
  <c r="C241" i="2"/>
  <c r="G206" i="1" s="1"/>
  <c r="C242" i="2"/>
  <c r="G193" i="1" s="1"/>
  <c r="C243" i="2"/>
  <c r="G70" i="1" s="1"/>
  <c r="C244" i="2"/>
  <c r="C245" i="2"/>
  <c r="G165" i="1" s="1"/>
  <c r="C246" i="2"/>
  <c r="G38" i="1" s="1"/>
  <c r="M38" i="1" s="1"/>
  <c r="C2" i="2"/>
  <c r="G4" i="1" s="1"/>
  <c r="M108" i="1" l="1"/>
  <c r="L221" i="1"/>
  <c r="M165" i="1"/>
  <c r="L38" i="1"/>
  <c r="L165" i="1"/>
  <c r="J22" i="1"/>
  <c r="S30" i="2"/>
  <c r="K22" i="1" s="1"/>
  <c r="K36" i="2"/>
  <c r="I19" i="1" s="1"/>
  <c r="K20" i="2"/>
  <c r="I64" i="1" s="1"/>
  <c r="K14" i="2"/>
  <c r="I58" i="1" s="1"/>
  <c r="K6" i="2"/>
  <c r="I20" i="1" s="1"/>
  <c r="J17" i="1"/>
  <c r="S20" i="2"/>
  <c r="K17" i="1" s="1"/>
  <c r="J21" i="1"/>
  <c r="S27" i="2"/>
  <c r="K21" i="1" s="1"/>
  <c r="K75" i="2"/>
  <c r="I121" i="1" s="1"/>
  <c r="L121" i="1" s="1"/>
  <c r="J30" i="1"/>
  <c r="S39" i="2"/>
  <c r="K30" i="1" s="1"/>
  <c r="J107" i="1"/>
  <c r="S25" i="2"/>
  <c r="K107" i="1" s="1"/>
  <c r="M207" i="1"/>
  <c r="J37" i="1"/>
  <c r="S43" i="2"/>
  <c r="K37" i="1" s="1"/>
  <c r="J28" i="1"/>
  <c r="S32" i="2"/>
  <c r="K28" i="1" s="1"/>
  <c r="J34" i="1"/>
  <c r="S42" i="2"/>
  <c r="K34" i="1" s="1"/>
  <c r="J20" i="1"/>
  <c r="S28" i="2"/>
  <c r="K20" i="1" s="1"/>
  <c r="J109" i="1"/>
  <c r="L109" i="1" s="1"/>
  <c r="S38" i="2"/>
  <c r="K109" i="1" s="1"/>
  <c r="J27" i="1"/>
  <c r="S33" i="2"/>
  <c r="K27" i="1" s="1"/>
  <c r="J33" i="1"/>
  <c r="S34" i="2"/>
  <c r="K33" i="1" s="1"/>
  <c r="J106" i="1"/>
  <c r="S24" i="2"/>
  <c r="K106" i="1" s="1"/>
  <c r="L106" i="1" s="1"/>
  <c r="J32" i="1"/>
  <c r="S37" i="2"/>
  <c r="K32" i="1" s="1"/>
  <c r="J26" i="1"/>
  <c r="S31" i="2"/>
  <c r="K26" i="1" s="1"/>
  <c r="J19" i="1"/>
  <c r="S23" i="2"/>
  <c r="K19" i="1" s="1"/>
  <c r="J31" i="1"/>
  <c r="S36" i="2"/>
  <c r="K31" i="1" s="1"/>
  <c r="K85" i="2"/>
  <c r="I125" i="1" s="1"/>
  <c r="G125" i="1"/>
  <c r="J24" i="1"/>
  <c r="S19" i="2"/>
  <c r="K24" i="1" s="1"/>
  <c r="J51" i="1"/>
  <c r="S41" i="2"/>
  <c r="J29" i="1"/>
  <c r="S35" i="2"/>
  <c r="K29" i="1" s="1"/>
  <c r="J15" i="1"/>
  <c r="S29" i="2"/>
  <c r="K15" i="1" s="1"/>
  <c r="J36" i="1"/>
  <c r="S44" i="2"/>
  <c r="K36" i="1" s="1"/>
  <c r="J25" i="1"/>
  <c r="S22" i="2"/>
  <c r="K25" i="1" s="1"/>
  <c r="J18" i="1"/>
  <c r="S21" i="2"/>
  <c r="K18" i="1" s="1"/>
  <c r="J40" i="1"/>
  <c r="S40" i="2"/>
  <c r="K40" i="1" s="1"/>
  <c r="M40" i="1" s="1"/>
  <c r="M190" i="1"/>
  <c r="M170" i="1"/>
  <c r="M142" i="1"/>
  <c r="M189" i="1"/>
  <c r="M202" i="1"/>
  <c r="M157" i="1"/>
  <c r="M160" i="1"/>
  <c r="M150" i="1"/>
  <c r="M164" i="1"/>
  <c r="M179" i="1"/>
  <c r="M155" i="1"/>
  <c r="M183" i="1"/>
  <c r="M158" i="1"/>
  <c r="M195" i="1"/>
  <c r="M159" i="1"/>
  <c r="M182" i="1"/>
  <c r="M167" i="1"/>
  <c r="M73" i="1"/>
  <c r="M138" i="1"/>
  <c r="M146" i="1"/>
  <c r="M90" i="1"/>
  <c r="M188" i="1"/>
  <c r="M196" i="1"/>
  <c r="M80" i="1"/>
  <c r="K23" i="1"/>
  <c r="M132" i="1"/>
  <c r="M87" i="1"/>
  <c r="K67" i="2"/>
  <c r="I130" i="1" s="1"/>
  <c r="M130" i="1" s="1"/>
  <c r="J3" i="1"/>
  <c r="K78" i="2"/>
  <c r="I42" i="1" s="1"/>
  <c r="M68" i="1"/>
  <c r="K59" i="2"/>
  <c r="I127" i="1" s="1"/>
  <c r="M127" i="1" s="1"/>
  <c r="M172" i="1"/>
  <c r="M85" i="1"/>
  <c r="K51" i="2"/>
  <c r="I50" i="1" s="1"/>
  <c r="M50" i="1" s="1"/>
  <c r="M98" i="1"/>
  <c r="K42" i="2"/>
  <c r="I45" i="1" s="1"/>
  <c r="M45" i="1" s="1"/>
  <c r="K33" i="2"/>
  <c r="I51" i="1" s="1"/>
  <c r="M51" i="1" s="1"/>
  <c r="G49" i="1"/>
  <c r="L49" i="1" s="1"/>
  <c r="K22" i="2"/>
  <c r="I120" i="1" s="1"/>
  <c r="L120" i="1" s="1"/>
  <c r="K84" i="2"/>
  <c r="I30" i="1" s="1"/>
  <c r="K83" i="2"/>
  <c r="I6" i="1" s="1"/>
  <c r="M6" i="1" s="1"/>
  <c r="G20" i="1"/>
  <c r="J47" i="1"/>
  <c r="S16" i="2"/>
  <c r="K14" i="1" s="1"/>
  <c r="J5" i="1"/>
  <c r="G59" i="1"/>
  <c r="M59" i="1" s="1"/>
  <c r="G123" i="1"/>
  <c r="K35" i="2"/>
  <c r="I123" i="1" s="1"/>
  <c r="M149" i="1"/>
  <c r="G7" i="1"/>
  <c r="K19" i="2"/>
  <c r="I7" i="1" s="1"/>
  <c r="M192" i="1"/>
  <c r="G5" i="1"/>
  <c r="K3" i="2"/>
  <c r="I5" i="1" s="1"/>
  <c r="K82" i="2"/>
  <c r="I11" i="1" s="1"/>
  <c r="K74" i="2"/>
  <c r="I37" i="1" s="1"/>
  <c r="M37" i="1" s="1"/>
  <c r="K66" i="2"/>
  <c r="I32" i="1" s="1"/>
  <c r="K58" i="2"/>
  <c r="I113" i="1" s="1"/>
  <c r="M113" i="1" s="1"/>
  <c r="K50" i="2"/>
  <c r="I53" i="1" s="1"/>
  <c r="L53" i="1" s="1"/>
  <c r="K41" i="2"/>
  <c r="I128" i="1" s="1"/>
  <c r="L128" i="1" s="1"/>
  <c r="K32" i="2"/>
  <c r="I41" i="1" s="1"/>
  <c r="M41" i="1" s="1"/>
  <c r="K21" i="2"/>
  <c r="I29" i="1" s="1"/>
  <c r="K10" i="2"/>
  <c r="I43" i="1" s="1"/>
  <c r="L43" i="1" s="1"/>
  <c r="G61" i="1"/>
  <c r="M61" i="1" s="1"/>
  <c r="G22" i="1"/>
  <c r="G64" i="1"/>
  <c r="M64" i="1" s="1"/>
  <c r="K12" i="2"/>
  <c r="I34" i="1" s="1"/>
  <c r="M34" i="1" s="1"/>
  <c r="K23" i="2"/>
  <c r="I63" i="1" s="1"/>
  <c r="G63" i="1"/>
  <c r="K81" i="2"/>
  <c r="I13" i="1" s="1"/>
  <c r="K73" i="2"/>
  <c r="I117" i="1" s="1"/>
  <c r="M117" i="1" s="1"/>
  <c r="K65" i="2"/>
  <c r="I9" i="1" s="1"/>
  <c r="K57" i="2"/>
  <c r="I122" i="1" s="1"/>
  <c r="M122" i="1" s="1"/>
  <c r="K40" i="2"/>
  <c r="I28" i="1" s="1"/>
  <c r="K30" i="2"/>
  <c r="I17" i="1" s="1"/>
  <c r="K9" i="2"/>
  <c r="I116" i="1" s="1"/>
  <c r="M116" i="1" s="1"/>
  <c r="G30" i="1"/>
  <c r="G31" i="1"/>
  <c r="M194" i="1"/>
  <c r="M203" i="1"/>
  <c r="M161" i="1"/>
  <c r="G25" i="1"/>
  <c r="K43" i="2"/>
  <c r="I25" i="1" s="1"/>
  <c r="M187" i="1"/>
  <c r="K80" i="2"/>
  <c r="I111" i="1" s="1"/>
  <c r="L111" i="1" s="1"/>
  <c r="K72" i="2"/>
  <c r="I27" i="1" s="1"/>
  <c r="K64" i="2"/>
  <c r="I33" i="1" s="1"/>
  <c r="K56" i="2"/>
  <c r="I62" i="1" s="1"/>
  <c r="L62" i="1" s="1"/>
  <c r="K48" i="2"/>
  <c r="I36" i="1" s="1"/>
  <c r="K39" i="2"/>
  <c r="I35" i="1" s="1"/>
  <c r="M35" i="1" s="1"/>
  <c r="K29" i="2"/>
  <c r="I57" i="1" s="1"/>
  <c r="M57" i="1" s="1"/>
  <c r="K18" i="2"/>
  <c r="I48" i="1" s="1"/>
  <c r="L48" i="1" s="1"/>
  <c r="K8" i="2"/>
  <c r="I14" i="1" s="1"/>
  <c r="G42" i="1"/>
  <c r="G19" i="1"/>
  <c r="G126" i="1"/>
  <c r="K27" i="2"/>
  <c r="I126" i="1" s="1"/>
  <c r="M152" i="1"/>
  <c r="K71" i="2"/>
  <c r="I114" i="1" s="1"/>
  <c r="M114" i="1" s="1"/>
  <c r="K63" i="2"/>
  <c r="I23" i="1" s="1"/>
  <c r="K55" i="2"/>
  <c r="I26" i="1" s="1"/>
  <c r="K47" i="2"/>
  <c r="I65" i="1" s="1"/>
  <c r="M65" i="1" s="1"/>
  <c r="K38" i="2"/>
  <c r="I60" i="1" s="1"/>
  <c r="M60" i="1" s="1"/>
  <c r="K28" i="2"/>
  <c r="I67" i="1" s="1"/>
  <c r="L67" i="1" s="1"/>
  <c r="K17" i="2"/>
  <c r="I10" i="1" s="1"/>
  <c r="G58" i="1"/>
  <c r="M58" i="1" s="1"/>
  <c r="G44" i="1"/>
  <c r="K11" i="2"/>
  <c r="I44" i="1" s="1"/>
  <c r="G56" i="1"/>
  <c r="K31" i="2"/>
  <c r="I56" i="1" s="1"/>
  <c r="G18" i="1"/>
  <c r="K15" i="2"/>
  <c r="I18" i="1" s="1"/>
  <c r="G16" i="1"/>
  <c r="K7" i="2"/>
  <c r="I16" i="1" s="1"/>
  <c r="K2" i="2"/>
  <c r="I4" i="1" s="1"/>
  <c r="K70" i="2"/>
  <c r="I118" i="1" s="1"/>
  <c r="L118" i="1" s="1"/>
  <c r="K62" i="2"/>
  <c r="I52" i="1" s="1"/>
  <c r="M52" i="1" s="1"/>
  <c r="K54" i="2"/>
  <c r="I8" i="1" s="1"/>
  <c r="K46" i="2"/>
  <c r="I3" i="1" s="1"/>
  <c r="K37" i="2"/>
  <c r="I110" i="1" s="1"/>
  <c r="L110" i="1" s="1"/>
  <c r="K26" i="2"/>
  <c r="I47" i="1" s="1"/>
  <c r="K5" i="2"/>
  <c r="I21" i="1" s="1"/>
  <c r="S15" i="2"/>
  <c r="K39" i="1" s="1"/>
  <c r="J39" i="1"/>
  <c r="S14" i="2"/>
  <c r="K12" i="1" s="1"/>
  <c r="J12" i="1"/>
  <c r="K77" i="2"/>
  <c r="I115" i="1" s="1"/>
  <c r="L115" i="1" s="1"/>
  <c r="K69" i="2"/>
  <c r="I66" i="1" s="1"/>
  <c r="M66" i="1" s="1"/>
  <c r="K61" i="2"/>
  <c r="I15" i="1" s="1"/>
  <c r="K53" i="2"/>
  <c r="I124" i="1" s="1"/>
  <c r="M124" i="1" s="1"/>
  <c r="K45" i="2"/>
  <c r="I24" i="1" s="1"/>
  <c r="K25" i="2"/>
  <c r="I112" i="1" s="1"/>
  <c r="M112" i="1" s="1"/>
  <c r="K4" i="2"/>
  <c r="I12" i="1" s="1"/>
  <c r="K68" i="2"/>
  <c r="I129" i="1" s="1"/>
  <c r="M129" i="1" s="1"/>
  <c r="K52" i="2"/>
  <c r="I54" i="1" s="1"/>
  <c r="L54" i="1" s="1"/>
  <c r="K44" i="2"/>
  <c r="I46" i="1" s="1"/>
  <c r="L46" i="1" s="1"/>
  <c r="K34" i="2"/>
  <c r="I119" i="1" s="1"/>
  <c r="K24" i="2"/>
  <c r="I2" i="1" s="1"/>
  <c r="K13" i="2"/>
  <c r="I55" i="1" s="1"/>
  <c r="M55" i="1" s="1"/>
  <c r="J7" i="1"/>
  <c r="J9" i="1"/>
  <c r="K16" i="1"/>
  <c r="J8" i="1"/>
  <c r="J13" i="1"/>
  <c r="J10" i="1"/>
  <c r="S2" i="2"/>
  <c r="K2" i="1" s="1"/>
  <c r="J2" i="1"/>
  <c r="J11" i="1"/>
  <c r="J16" i="1"/>
  <c r="J14" i="1"/>
  <c r="J4" i="1"/>
  <c r="M83" i="1"/>
  <c r="M134" i="1"/>
  <c r="M84" i="1"/>
  <c r="M166" i="1"/>
  <c r="M89" i="1"/>
  <c r="M105" i="1"/>
  <c r="M169" i="1"/>
  <c r="M201" i="1"/>
  <c r="M148" i="1"/>
  <c r="M173" i="1"/>
  <c r="M163" i="1"/>
  <c r="M70" i="1"/>
  <c r="M88" i="1"/>
  <c r="M91" i="1"/>
  <c r="M197" i="1"/>
  <c r="M101" i="1"/>
  <c r="M75" i="1"/>
  <c r="M78" i="1"/>
  <c r="M139" i="1"/>
  <c r="M136" i="1"/>
  <c r="M151" i="1"/>
  <c r="M93" i="1"/>
  <c r="M153" i="1"/>
  <c r="M104" i="1"/>
  <c r="M175" i="1"/>
  <c r="M133" i="1"/>
  <c r="M180" i="1"/>
  <c r="M135" i="1"/>
  <c r="M162" i="1"/>
  <c r="M156" i="1"/>
  <c r="M147" i="1"/>
  <c r="M144" i="1"/>
  <c r="M141" i="1"/>
  <c r="M71" i="1"/>
  <c r="M154" i="1"/>
  <c r="M178" i="1"/>
  <c r="M193" i="1"/>
  <c r="M185" i="1"/>
  <c r="M186" i="1"/>
  <c r="M145" i="1"/>
  <c r="M184" i="1"/>
  <c r="M191" i="1"/>
  <c r="M77" i="1"/>
  <c r="M79" i="1"/>
  <c r="M97" i="1"/>
  <c r="M100" i="1"/>
  <c r="M94" i="1"/>
  <c r="M200" i="1"/>
  <c r="M209" i="1"/>
  <c r="M74" i="1"/>
  <c r="M95" i="1"/>
  <c r="M208" i="1"/>
  <c r="M69" i="1"/>
  <c r="M199" i="1"/>
  <c r="M206" i="1"/>
  <c r="M76" i="1"/>
  <c r="M81" i="1"/>
  <c r="M131" i="1"/>
  <c r="M140" i="1"/>
  <c r="M82" i="1"/>
  <c r="M86" i="1"/>
  <c r="M96" i="1"/>
  <c r="M137" i="1"/>
  <c r="M92" i="1"/>
  <c r="M168" i="1"/>
  <c r="M176" i="1"/>
  <c r="M103" i="1"/>
  <c r="M72" i="1"/>
  <c r="M143" i="1"/>
  <c r="M102" i="1"/>
  <c r="M198" i="1"/>
  <c r="M205" i="1"/>
  <c r="L88" i="1"/>
  <c r="L181" i="1"/>
  <c r="L216" i="1"/>
  <c r="L260" i="1"/>
  <c r="L194" i="1"/>
  <c r="L100" i="1"/>
  <c r="L203" i="1"/>
  <c r="L138" i="1"/>
  <c r="L130" i="1"/>
  <c r="L213" i="1"/>
  <c r="L136" i="1"/>
  <c r="L135" i="1"/>
  <c r="L212" i="1"/>
  <c r="L159" i="1"/>
  <c r="L263" i="1"/>
  <c r="L102" i="1"/>
  <c r="L178" i="1"/>
  <c r="L131" i="1"/>
  <c r="L241" i="1"/>
  <c r="L252" i="1"/>
  <c r="L240" i="1"/>
  <c r="L154" i="1"/>
  <c r="L239" i="1"/>
  <c r="L156" i="1"/>
  <c r="L196" i="1"/>
  <c r="L99" i="1"/>
  <c r="L189" i="1"/>
  <c r="L146" i="1"/>
  <c r="L220" i="1"/>
  <c r="L79" i="1"/>
  <c r="L180" i="1"/>
  <c r="L190" i="1"/>
  <c r="L72" i="1"/>
  <c r="L231" i="1"/>
  <c r="L152" i="1"/>
  <c r="L261" i="1"/>
  <c r="L133" i="1"/>
  <c r="L236" i="1"/>
  <c r="L262" i="1"/>
  <c r="L81" i="1"/>
  <c r="L148" i="1"/>
  <c r="L254" i="1"/>
  <c r="L96" i="1"/>
  <c r="L225" i="1"/>
  <c r="L209" i="1"/>
  <c r="L137" i="1"/>
  <c r="L235" i="1"/>
  <c r="L227" i="1"/>
  <c r="L205" i="1"/>
  <c r="L171" i="1"/>
  <c r="L155" i="1"/>
  <c r="L91" i="1"/>
  <c r="L215" i="1"/>
  <c r="L161" i="1"/>
  <c r="L207" i="1"/>
  <c r="L93" i="1"/>
  <c r="L200" i="1"/>
  <c r="L139" i="1"/>
  <c r="L95" i="1"/>
  <c r="L253" i="1"/>
  <c r="L98" i="1"/>
  <c r="L89" i="1"/>
  <c r="L219" i="1"/>
  <c r="L246" i="1"/>
  <c r="L255" i="1"/>
  <c r="L202" i="1"/>
  <c r="L92" i="1"/>
  <c r="L228" i="1"/>
  <c r="L134" i="1"/>
  <c r="L70" i="1"/>
  <c r="L170" i="1"/>
  <c r="L186" i="1"/>
  <c r="L173" i="1"/>
  <c r="L188" i="1"/>
  <c r="L75" i="1"/>
  <c r="L83" i="1"/>
  <c r="L71" i="1"/>
  <c r="L94" i="1"/>
  <c r="L143" i="1"/>
  <c r="L80" i="1"/>
  <c r="L175" i="1"/>
  <c r="L82" i="1"/>
  <c r="L222" i="1"/>
  <c r="L167" i="1"/>
  <c r="L149" i="1"/>
  <c r="L224" i="1"/>
  <c r="L101" i="1"/>
  <c r="L217" i="1"/>
  <c r="L259" i="1"/>
  <c r="L234" i="1"/>
  <c r="L193" i="1"/>
  <c r="L214" i="1"/>
  <c r="L208" i="1"/>
  <c r="L185" i="1"/>
  <c r="L223" i="1"/>
  <c r="L176" i="1"/>
  <c r="L245" i="1"/>
  <c r="L97" i="1"/>
  <c r="L230" i="1"/>
  <c r="L256" i="1"/>
  <c r="L78" i="1"/>
  <c r="L238" i="1"/>
  <c r="L204" i="1"/>
  <c r="L199" i="1"/>
  <c r="L233" i="1"/>
  <c r="L179" i="1"/>
  <c r="L87" i="1"/>
  <c r="L68" i="1"/>
  <c r="L201" i="1"/>
  <c r="L206" i="1"/>
  <c r="L162" i="1"/>
  <c r="L184" i="1"/>
  <c r="L151" i="1"/>
  <c r="L172" i="1"/>
  <c r="L103" i="1"/>
  <c r="L229" i="1"/>
  <c r="L232" i="1"/>
  <c r="L210" i="1"/>
  <c r="L113" i="1"/>
  <c r="L157" i="1"/>
  <c r="L108" i="1"/>
  <c r="L132" i="1"/>
  <c r="L211" i="1"/>
  <c r="L177" i="1"/>
  <c r="L169" i="1"/>
  <c r="L105" i="1"/>
  <c r="L250" i="1"/>
  <c r="L237" i="1"/>
  <c r="L74" i="1"/>
  <c r="L243" i="1"/>
  <c r="L144" i="1"/>
  <c r="L76" i="1"/>
  <c r="L218" i="1"/>
  <c r="L140" i="1"/>
  <c r="L251" i="1"/>
  <c r="L183" i="1"/>
  <c r="L141" i="1"/>
  <c r="L85" i="1"/>
  <c r="L166" i="1"/>
  <c r="L163" i="1"/>
  <c r="L147" i="1"/>
  <c r="L150" i="1"/>
  <c r="L174" i="1"/>
  <c r="L191" i="1"/>
  <c r="L247" i="1"/>
  <c r="L187" i="1"/>
  <c r="L104" i="1"/>
  <c r="L244" i="1"/>
  <c r="L226" i="1"/>
  <c r="L198" i="1"/>
  <c r="L249" i="1"/>
  <c r="L257" i="1"/>
  <c r="L69" i="1"/>
  <c r="L168" i="1"/>
  <c r="L90" i="1"/>
  <c r="L195" i="1"/>
  <c r="L164" i="1"/>
  <c r="L73" i="1"/>
  <c r="L197" i="1"/>
  <c r="L158" i="1"/>
  <c r="L153" i="1"/>
  <c r="L258" i="1"/>
  <c r="L142" i="1"/>
  <c r="L86" i="1"/>
  <c r="L248" i="1"/>
  <c r="L192" i="1"/>
  <c r="L77" i="1"/>
  <c r="L182" i="1"/>
  <c r="L84" i="1"/>
  <c r="L160" i="1"/>
  <c r="L242" i="1"/>
  <c r="L145" i="1"/>
  <c r="M9" i="1" l="1"/>
  <c r="L27" i="1"/>
  <c r="L107" i="1"/>
  <c r="M121" i="1"/>
  <c r="L21" i="1"/>
  <c r="L28" i="1"/>
  <c r="L40" i="1"/>
  <c r="L15" i="1"/>
  <c r="L36" i="1"/>
  <c r="M22" i="1"/>
  <c r="M32" i="1"/>
  <c r="M120" i="1"/>
  <c r="M119" i="1"/>
  <c r="M20" i="1"/>
  <c r="L37" i="1"/>
  <c r="M106" i="1"/>
  <c r="L19" i="1"/>
  <c r="M33" i="1"/>
  <c r="M26" i="1"/>
  <c r="L30" i="1"/>
  <c r="M107" i="1"/>
  <c r="L31" i="1"/>
  <c r="L29" i="1"/>
  <c r="L125" i="1"/>
  <c r="M125" i="1"/>
  <c r="M109" i="1"/>
  <c r="M24" i="1"/>
  <c r="M17" i="1"/>
  <c r="M67" i="1"/>
  <c r="L63" i="1"/>
  <c r="M128" i="1"/>
  <c r="M62" i="1"/>
  <c r="L126" i="1"/>
  <c r="M28" i="1"/>
  <c r="M53" i="1"/>
  <c r="M111" i="1"/>
  <c r="L20" i="1"/>
  <c r="M49" i="1"/>
  <c r="L41" i="1"/>
  <c r="M5" i="1"/>
  <c r="L64" i="1"/>
  <c r="L119" i="1"/>
  <c r="L124" i="1"/>
  <c r="L61" i="1"/>
  <c r="L58" i="1"/>
  <c r="L35" i="1"/>
  <c r="M21" i="1"/>
  <c r="L65" i="1"/>
  <c r="M29" i="1"/>
  <c r="L123" i="1"/>
  <c r="L129" i="1"/>
  <c r="M115" i="1"/>
  <c r="M43" i="1"/>
  <c r="M63" i="1"/>
  <c r="L25" i="1"/>
  <c r="L3" i="1"/>
  <c r="L112" i="1"/>
  <c r="L6" i="1"/>
  <c r="M3" i="1"/>
  <c r="M118" i="1"/>
  <c r="L39" i="1"/>
  <c r="L50" i="1"/>
  <c r="M15" i="1"/>
  <c r="M25" i="1"/>
  <c r="M44" i="1"/>
  <c r="L122" i="1"/>
  <c r="L14" i="1"/>
  <c r="M2" i="1"/>
  <c r="L55" i="1"/>
  <c r="L51" i="1"/>
  <c r="M42" i="1"/>
  <c r="L57" i="1"/>
  <c r="L32" i="1"/>
  <c r="L116" i="1"/>
  <c r="L45" i="1"/>
  <c r="L34" i="1"/>
  <c r="M36" i="1"/>
  <c r="M30" i="1"/>
  <c r="L24" i="1"/>
  <c r="L17" i="1"/>
  <c r="M13" i="1"/>
  <c r="L5" i="1"/>
  <c r="M23" i="1"/>
  <c r="L22" i="1"/>
  <c r="M46" i="1"/>
  <c r="M7" i="1"/>
  <c r="M47" i="1"/>
  <c r="L23" i="1"/>
  <c r="M11" i="1"/>
  <c r="L114" i="1"/>
  <c r="L26" i="1"/>
  <c r="L60" i="1"/>
  <c r="M19" i="1"/>
  <c r="M56" i="1"/>
  <c r="L33" i="1"/>
  <c r="L127" i="1"/>
  <c r="L117" i="1"/>
  <c r="M126" i="1"/>
  <c r="M123" i="1"/>
  <c r="M14" i="1"/>
  <c r="L12" i="1"/>
  <c r="L16" i="1"/>
  <c r="L47" i="1"/>
  <c r="L2" i="1"/>
  <c r="L56" i="1"/>
  <c r="L59" i="1"/>
  <c r="M31" i="1"/>
  <c r="M39" i="1"/>
  <c r="M27" i="1"/>
  <c r="M16" i="1"/>
  <c r="L13" i="1"/>
  <c r="L9" i="1"/>
  <c r="M10" i="1"/>
  <c r="L7" i="1"/>
  <c r="L11" i="1"/>
  <c r="M12" i="1"/>
  <c r="M4" i="1"/>
  <c r="M8" i="1"/>
  <c r="M18" i="1"/>
  <c r="L52" i="1"/>
  <c r="L42" i="1"/>
  <c r="M54" i="1"/>
  <c r="M48" i="1"/>
  <c r="L44" i="1"/>
  <c r="M110" i="1"/>
  <c r="L8" i="1"/>
  <c r="L66" i="1"/>
  <c r="L10" i="1"/>
  <c r="L4" i="1"/>
  <c r="L18" i="1"/>
</calcChain>
</file>

<file path=xl/sharedStrings.xml><?xml version="1.0" encoding="utf-8"?>
<sst xmlns="http://schemas.openxmlformats.org/spreadsheetml/2006/main" count="1061" uniqueCount="436">
  <si>
    <t>Last</t>
  </si>
  <si>
    <t>First</t>
  </si>
  <si>
    <t>Bib</t>
  </si>
  <si>
    <t>Age</t>
  </si>
  <si>
    <t>Gender</t>
  </si>
  <si>
    <t>Simonson</t>
  </si>
  <si>
    <t>Lawrence</t>
  </si>
  <si>
    <t>M</t>
  </si>
  <si>
    <t>Open</t>
  </si>
  <si>
    <t>Springborn</t>
  </si>
  <si>
    <t>Greg</t>
  </si>
  <si>
    <t>Tom</t>
  </si>
  <si>
    <t>Triplett</t>
  </si>
  <si>
    <t>Annette</t>
  </si>
  <si>
    <t>F</t>
  </si>
  <si>
    <t>Sublette</t>
  </si>
  <si>
    <t>Todd</t>
  </si>
  <si>
    <t>Cash</t>
  </si>
  <si>
    <t>Carrie</t>
  </si>
  <si>
    <t>Erlandson</t>
  </si>
  <si>
    <t>Scott</t>
  </si>
  <si>
    <t>Korsch</t>
  </si>
  <si>
    <t>Emily</t>
  </si>
  <si>
    <t>McDowell</t>
  </si>
  <si>
    <t>Sara</t>
  </si>
  <si>
    <t>Ewing</t>
  </si>
  <si>
    <t>Brian</t>
  </si>
  <si>
    <t>Tandem</t>
  </si>
  <si>
    <t>Mattson-Butler</t>
  </si>
  <si>
    <t>Loreen-Alice</t>
  </si>
  <si>
    <t>Sona-Sona</t>
  </si>
  <si>
    <t>Carrie-Jeff</t>
  </si>
  <si>
    <t>Zangerle-Marlett</t>
  </si>
  <si>
    <t>David-Jana</t>
  </si>
  <si>
    <t>Aagard</t>
  </si>
  <si>
    <t>Darin</t>
  </si>
  <si>
    <t>Keith</t>
  </si>
  <si>
    <t>Alfaro</t>
  </si>
  <si>
    <t>Andres</t>
  </si>
  <si>
    <t>Alles</t>
  </si>
  <si>
    <t>Larry</t>
  </si>
  <si>
    <t>Alseth</t>
  </si>
  <si>
    <t>James</t>
  </si>
  <si>
    <t>Amendola</t>
  </si>
  <si>
    <t>Jon</t>
  </si>
  <si>
    <t>Amos</t>
  </si>
  <si>
    <t>Brandon</t>
  </si>
  <si>
    <t>Anderson</t>
  </si>
  <si>
    <t>Rob</t>
  </si>
  <si>
    <t>Robert</t>
  </si>
  <si>
    <t>Angot-Lewis</t>
  </si>
  <si>
    <t>Teresa</t>
  </si>
  <si>
    <t>Anstey</t>
  </si>
  <si>
    <t>Lana</t>
  </si>
  <si>
    <t>Hailey</t>
  </si>
  <si>
    <t>Balsamo</t>
  </si>
  <si>
    <t>Phil</t>
  </si>
  <si>
    <t>Barber</t>
  </si>
  <si>
    <t>Janette</t>
  </si>
  <si>
    <t>Barton</t>
  </si>
  <si>
    <t>Chrissy</t>
  </si>
  <si>
    <t>Beattie</t>
  </si>
  <si>
    <t>David</t>
  </si>
  <si>
    <t>Berra</t>
  </si>
  <si>
    <t>Karen</t>
  </si>
  <si>
    <t>Best</t>
  </si>
  <si>
    <t>John</t>
  </si>
  <si>
    <t>Bethards</t>
  </si>
  <si>
    <t>Kelby</t>
  </si>
  <si>
    <t>Bible</t>
  </si>
  <si>
    <t>Cage</t>
  </si>
  <si>
    <t>Bledsoe</t>
  </si>
  <si>
    <t>Gary</t>
  </si>
  <si>
    <t>Bokman</t>
  </si>
  <si>
    <t>Jeremy</t>
  </si>
  <si>
    <t>Boling</t>
  </si>
  <si>
    <t>Christopher</t>
  </si>
  <si>
    <t>Bonansinga</t>
  </si>
  <si>
    <t>Barbara</t>
  </si>
  <si>
    <t>Bower</t>
  </si>
  <si>
    <t>Boyer</t>
  </si>
  <si>
    <t>Jeff</t>
  </si>
  <si>
    <t>Braet</t>
  </si>
  <si>
    <t>Dana</t>
  </si>
  <si>
    <t>Breeden II</t>
  </si>
  <si>
    <t>Harold</t>
  </si>
  <si>
    <t>Brook</t>
  </si>
  <si>
    <t>Claire</t>
  </si>
  <si>
    <t>Bross</t>
  </si>
  <si>
    <t>Jacob</t>
  </si>
  <si>
    <t>Brown</t>
  </si>
  <si>
    <t>Anna</t>
  </si>
  <si>
    <t>Busken</t>
  </si>
  <si>
    <t>Dex</t>
  </si>
  <si>
    <t>Byler</t>
  </si>
  <si>
    <t>Kim</t>
  </si>
  <si>
    <t>Chastain</t>
  </si>
  <si>
    <t>Jim</t>
  </si>
  <si>
    <t>Christensen</t>
  </si>
  <si>
    <t>Dan</t>
  </si>
  <si>
    <t>William</t>
  </si>
  <si>
    <t>Cira</t>
  </si>
  <si>
    <t>Dale</t>
  </si>
  <si>
    <t>Clay</t>
  </si>
  <si>
    <t>Aaron</t>
  </si>
  <si>
    <t>Colombo</t>
  </si>
  <si>
    <t>Conners</t>
  </si>
  <si>
    <t>Cook</t>
  </si>
  <si>
    <t>Mary</t>
  </si>
  <si>
    <t>Corcoran</t>
  </si>
  <si>
    <t>Michael</t>
  </si>
  <si>
    <t>Andrea</t>
  </si>
  <si>
    <t>Cordes</t>
  </si>
  <si>
    <t>Joe</t>
  </si>
  <si>
    <t>Cosner</t>
  </si>
  <si>
    <t>Mark</t>
  </si>
  <si>
    <t>Countess</t>
  </si>
  <si>
    <t>Timothy</t>
  </si>
  <si>
    <t>Cranmer</t>
  </si>
  <si>
    <t>Stoney</t>
  </si>
  <si>
    <t>CruZ</t>
  </si>
  <si>
    <t>Shawn</t>
  </si>
  <si>
    <t>Cushing</t>
  </si>
  <si>
    <t>Cwiklowski</t>
  </si>
  <si>
    <t>Renee</t>
  </si>
  <si>
    <t>Daniels</t>
  </si>
  <si>
    <t>Chris</t>
  </si>
  <si>
    <t>dattilo</t>
  </si>
  <si>
    <t>lisa</t>
  </si>
  <si>
    <t>Davis</t>
  </si>
  <si>
    <t>Wendy</t>
  </si>
  <si>
    <t>Nathan</t>
  </si>
  <si>
    <t>Delmez</t>
  </si>
  <si>
    <t>Brenda</t>
  </si>
  <si>
    <t>Mike</t>
  </si>
  <si>
    <t>DePriest</t>
  </si>
  <si>
    <t>Laurie</t>
  </si>
  <si>
    <t>DeRanzo</t>
  </si>
  <si>
    <t>Francesca</t>
  </si>
  <si>
    <t>Dewey</t>
  </si>
  <si>
    <t>Kate</t>
  </si>
  <si>
    <t>Diaz</t>
  </si>
  <si>
    <t>Gabriel Leo</t>
  </si>
  <si>
    <t>Dolan</t>
  </si>
  <si>
    <t>Grant</t>
  </si>
  <si>
    <t>Julia</t>
  </si>
  <si>
    <t>DuBois</t>
  </si>
  <si>
    <t>Cindy</t>
  </si>
  <si>
    <t>Dwiggins</t>
  </si>
  <si>
    <t>Jody</t>
  </si>
  <si>
    <t>Elford</t>
  </si>
  <si>
    <t>Ross</t>
  </si>
  <si>
    <t>Ermer</t>
  </si>
  <si>
    <t>Patrick</t>
  </si>
  <si>
    <t>Eversman</t>
  </si>
  <si>
    <t>Jay</t>
  </si>
  <si>
    <t>Fader</t>
  </si>
  <si>
    <t>Featherstone</t>
  </si>
  <si>
    <t>Fenelon</t>
  </si>
  <si>
    <t>Thomas</t>
  </si>
  <si>
    <t>Fetsch</t>
  </si>
  <si>
    <t>Jennifer</t>
  </si>
  <si>
    <t>Finley</t>
  </si>
  <si>
    <t>Frank</t>
  </si>
  <si>
    <t>Stephanie</t>
  </si>
  <si>
    <t>Frankenfeld</t>
  </si>
  <si>
    <t>Friedman</t>
  </si>
  <si>
    <t>Steve</t>
  </si>
  <si>
    <t>Elena</t>
  </si>
  <si>
    <t>Frost</t>
  </si>
  <si>
    <t>Haydn</t>
  </si>
  <si>
    <t>Gallas</t>
  </si>
  <si>
    <t>Monica</t>
  </si>
  <si>
    <t>Ganey</t>
  </si>
  <si>
    <t>Matthew</t>
  </si>
  <si>
    <t>Ganz</t>
  </si>
  <si>
    <t>Kelly</t>
  </si>
  <si>
    <t>Geear</t>
  </si>
  <si>
    <t>Gervich</t>
  </si>
  <si>
    <t>Giesler</t>
  </si>
  <si>
    <t>Katie</t>
  </si>
  <si>
    <t>Glover</t>
  </si>
  <si>
    <t>Debbie</t>
  </si>
  <si>
    <t>Gonzalez</t>
  </si>
  <si>
    <t>Luisalberto</t>
  </si>
  <si>
    <t>Greenwood</t>
  </si>
  <si>
    <t>Jimmy</t>
  </si>
  <si>
    <t>Grogan</t>
  </si>
  <si>
    <t>Sue</t>
  </si>
  <si>
    <t>Grothoff</t>
  </si>
  <si>
    <t>Matt</t>
  </si>
  <si>
    <t>Gurski</t>
  </si>
  <si>
    <t>Dave</t>
  </si>
  <si>
    <t>Hammond</t>
  </si>
  <si>
    <t>hanlon</t>
  </si>
  <si>
    <t>kathryn</t>
  </si>
  <si>
    <t>Harden</t>
  </si>
  <si>
    <t>Jerrod</t>
  </si>
  <si>
    <t>Harp</t>
  </si>
  <si>
    <t>HART</t>
  </si>
  <si>
    <t>geralyne(gerri)</t>
  </si>
  <si>
    <t>Hartman</t>
  </si>
  <si>
    <t>Hazelwood</t>
  </si>
  <si>
    <t>Chad</t>
  </si>
  <si>
    <t>Heathcock</t>
  </si>
  <si>
    <t>Aron</t>
  </si>
  <si>
    <t>Heitzman</t>
  </si>
  <si>
    <t>Bob</t>
  </si>
  <si>
    <t>Heiy</t>
  </si>
  <si>
    <t>Heller</t>
  </si>
  <si>
    <t>Elizabeth</t>
  </si>
  <si>
    <t>Henske</t>
  </si>
  <si>
    <t>Andrew</t>
  </si>
  <si>
    <t>Herich</t>
  </si>
  <si>
    <t>Daniel</t>
  </si>
  <si>
    <t>Heydn</t>
  </si>
  <si>
    <t>Hines</t>
  </si>
  <si>
    <t>Hitschfel-Rompel</t>
  </si>
  <si>
    <t>Kerstin</t>
  </si>
  <si>
    <t>Hoeflinger</t>
  </si>
  <si>
    <t>Hook</t>
  </si>
  <si>
    <t>Layne</t>
  </si>
  <si>
    <t>Hoots</t>
  </si>
  <si>
    <t>Brad</t>
  </si>
  <si>
    <t>Hopkins</t>
  </si>
  <si>
    <t>Horstmann</t>
  </si>
  <si>
    <t>Huebbe</t>
  </si>
  <si>
    <t>Jackson</t>
  </si>
  <si>
    <t>Dane</t>
  </si>
  <si>
    <t>Johnson</t>
  </si>
  <si>
    <t>Jones</t>
  </si>
  <si>
    <t>Drew</t>
  </si>
  <si>
    <t>Renay</t>
  </si>
  <si>
    <t>Kacena</t>
  </si>
  <si>
    <t>Judy</t>
  </si>
  <si>
    <t>Kay</t>
  </si>
  <si>
    <t>Keithly</t>
  </si>
  <si>
    <t>Keller</t>
  </si>
  <si>
    <t>Kemmis</t>
  </si>
  <si>
    <t>Sean</t>
  </si>
  <si>
    <t>Chelsea</t>
  </si>
  <si>
    <t>Kersten</t>
  </si>
  <si>
    <t>Julie</t>
  </si>
  <si>
    <t>Kinsel</t>
  </si>
  <si>
    <t>Klein</t>
  </si>
  <si>
    <t>Karl</t>
  </si>
  <si>
    <t>Koty</t>
  </si>
  <si>
    <t>Kotzamanis</t>
  </si>
  <si>
    <t>Stacey</t>
  </si>
  <si>
    <t>Lash</t>
  </si>
  <si>
    <t>Kristen</t>
  </si>
  <si>
    <t>Lenz</t>
  </si>
  <si>
    <t>Lewis</t>
  </si>
  <si>
    <t>Loyd</t>
  </si>
  <si>
    <t>Lybarger</t>
  </si>
  <si>
    <t>Lyda</t>
  </si>
  <si>
    <t>Maccracken</t>
  </si>
  <si>
    <t>Sam</t>
  </si>
  <si>
    <t>Mahaffey</t>
  </si>
  <si>
    <t>Maisenhelder</t>
  </si>
  <si>
    <t>Joel</t>
  </si>
  <si>
    <t>Mannion</t>
  </si>
  <si>
    <t>Mason</t>
  </si>
  <si>
    <t>Gretchen</t>
  </si>
  <si>
    <t>May</t>
  </si>
  <si>
    <t>Kyle</t>
  </si>
  <si>
    <t>McAllister</t>
  </si>
  <si>
    <t>Tim</t>
  </si>
  <si>
    <t>McClelland</t>
  </si>
  <si>
    <t>Alicia</t>
  </si>
  <si>
    <t>McCormick</t>
  </si>
  <si>
    <t>Micheal</t>
  </si>
  <si>
    <t>McKelvey</t>
  </si>
  <si>
    <t>McManus</t>
  </si>
  <si>
    <t>Meister</t>
  </si>
  <si>
    <t>Mittelberg</t>
  </si>
  <si>
    <t>Ryan</t>
  </si>
  <si>
    <t>Moberley</t>
  </si>
  <si>
    <t>Don</t>
  </si>
  <si>
    <t>Molitor</t>
  </si>
  <si>
    <t>Moors</t>
  </si>
  <si>
    <t>Butch</t>
  </si>
  <si>
    <t>Moyerman</t>
  </si>
  <si>
    <t>Henry</t>
  </si>
  <si>
    <t>Murtha</t>
  </si>
  <si>
    <t>Tina</t>
  </si>
  <si>
    <t>nabakowski</t>
  </si>
  <si>
    <t>jim</t>
  </si>
  <si>
    <t>Nelson</t>
  </si>
  <si>
    <t>Nemnich</t>
  </si>
  <si>
    <t>MICHELE</t>
  </si>
  <si>
    <t>Newcomer</t>
  </si>
  <si>
    <t>Derrick</t>
  </si>
  <si>
    <t>Niemeyer</t>
  </si>
  <si>
    <t>Nick</t>
  </si>
  <si>
    <t>niewald</t>
  </si>
  <si>
    <t>louis</t>
  </si>
  <si>
    <t>Niewald</t>
  </si>
  <si>
    <t>O'Connor</t>
  </si>
  <si>
    <t>Odle</t>
  </si>
  <si>
    <t>Otto</t>
  </si>
  <si>
    <t>Petty</t>
  </si>
  <si>
    <t>Piepho</t>
  </si>
  <si>
    <t>RJ</t>
  </si>
  <si>
    <t>Powell</t>
  </si>
  <si>
    <t>Propst</t>
  </si>
  <si>
    <t>Michelle</t>
  </si>
  <si>
    <t>Raineri</t>
  </si>
  <si>
    <t>Regina</t>
  </si>
  <si>
    <t>Ramey</t>
  </si>
  <si>
    <t>Eric</t>
  </si>
  <si>
    <t>Reardon</t>
  </si>
  <si>
    <t>Reber</t>
  </si>
  <si>
    <t>Haley</t>
  </si>
  <si>
    <t>Redensek</t>
  </si>
  <si>
    <t>Veronika</t>
  </si>
  <si>
    <t>redington</t>
  </si>
  <si>
    <t>jeffrey</t>
  </si>
  <si>
    <t>Reese</t>
  </si>
  <si>
    <t>Kristin</t>
  </si>
  <si>
    <t>Bruce</t>
  </si>
  <si>
    <t>Reginald</t>
  </si>
  <si>
    <t>Rehmert</t>
  </si>
  <si>
    <t>Tracie</t>
  </si>
  <si>
    <t>Reid</t>
  </si>
  <si>
    <t>Reinbold</t>
  </si>
  <si>
    <t>Remigio</t>
  </si>
  <si>
    <t>Jessica</t>
  </si>
  <si>
    <t>Rinda</t>
  </si>
  <si>
    <t>Ed</t>
  </si>
  <si>
    <t>Roberts</t>
  </si>
  <si>
    <t>Rodriguez</t>
  </si>
  <si>
    <t>Mari</t>
  </si>
  <si>
    <t>ron</t>
  </si>
  <si>
    <t>Rohan</t>
  </si>
  <si>
    <t>Lou</t>
  </si>
  <si>
    <t>Rowland</t>
  </si>
  <si>
    <t>Sai-Halasz</t>
  </si>
  <si>
    <t>Christine</t>
  </si>
  <si>
    <t>Sauer</t>
  </si>
  <si>
    <t>Paul</t>
  </si>
  <si>
    <t>Schaefer</t>
  </si>
  <si>
    <t>Schellenberg</t>
  </si>
  <si>
    <t>Schenk</t>
  </si>
  <si>
    <t>Kurt</t>
  </si>
  <si>
    <t>Schien</t>
  </si>
  <si>
    <t>Schmick</t>
  </si>
  <si>
    <t>Troy</t>
  </si>
  <si>
    <t>Schroll</t>
  </si>
  <si>
    <t>Anne</t>
  </si>
  <si>
    <t>SCHROLL</t>
  </si>
  <si>
    <t>STEVEN</t>
  </si>
  <si>
    <t>Schuetz</t>
  </si>
  <si>
    <t>Schulz</t>
  </si>
  <si>
    <t>Seaton</t>
  </si>
  <si>
    <t>Lowell</t>
  </si>
  <si>
    <t>Shaw</t>
  </si>
  <si>
    <t>Richard</t>
  </si>
  <si>
    <t>Shepard</t>
  </si>
  <si>
    <t>Beth</t>
  </si>
  <si>
    <t>Siegel</t>
  </si>
  <si>
    <t>Britta</t>
  </si>
  <si>
    <t>Skinner</t>
  </si>
  <si>
    <t>Marcia</t>
  </si>
  <si>
    <t>Sonnichsen</t>
  </si>
  <si>
    <t>Jens</t>
  </si>
  <si>
    <t>Spears</t>
  </si>
  <si>
    <t>Stalka</t>
  </si>
  <si>
    <t>Steineman</t>
  </si>
  <si>
    <t>JoAnne</t>
  </si>
  <si>
    <t>Stevens</t>
  </si>
  <si>
    <t>Peter</t>
  </si>
  <si>
    <t>STIKA</t>
  </si>
  <si>
    <t>MARK</t>
  </si>
  <si>
    <t>Stitz</t>
  </si>
  <si>
    <t>Stone</t>
  </si>
  <si>
    <t>Stopp</t>
  </si>
  <si>
    <t>Carl</t>
  </si>
  <si>
    <t>Strahm</t>
  </si>
  <si>
    <t>Loren</t>
  </si>
  <si>
    <t>Stratman</t>
  </si>
  <si>
    <t>Sweetin</t>
  </si>
  <si>
    <t>Szabo</t>
  </si>
  <si>
    <t>Tamara</t>
  </si>
  <si>
    <t>terpstra</t>
  </si>
  <si>
    <t>dan</t>
  </si>
  <si>
    <t>Thompson</t>
  </si>
  <si>
    <t>Willis</t>
  </si>
  <si>
    <t>Tiemann</t>
  </si>
  <si>
    <t>Toms</t>
  </si>
  <si>
    <t>Vail</t>
  </si>
  <si>
    <t>Valenti</t>
  </si>
  <si>
    <t>Tony</t>
  </si>
  <si>
    <t>Van Norman</t>
  </si>
  <si>
    <t>Lee</t>
  </si>
  <si>
    <t>Van Trump</t>
  </si>
  <si>
    <t>Vanhoy</t>
  </si>
  <si>
    <t>Vanzo</t>
  </si>
  <si>
    <t>Vaughn</t>
  </si>
  <si>
    <t>Carole</t>
  </si>
  <si>
    <t>Viene</t>
  </si>
  <si>
    <t>Alexis</t>
  </si>
  <si>
    <t>Vohsen</t>
  </si>
  <si>
    <t>Chuck</t>
  </si>
  <si>
    <t>vojta</t>
  </si>
  <si>
    <t>david</t>
  </si>
  <si>
    <t>Voss</t>
  </si>
  <si>
    <t>Walker</t>
  </si>
  <si>
    <t>Lisa</t>
  </si>
  <si>
    <t>Weinstein</t>
  </si>
  <si>
    <t>White</t>
  </si>
  <si>
    <t>Woelber</t>
  </si>
  <si>
    <t>Karmen</t>
  </si>
  <si>
    <t>Wolford</t>
  </si>
  <si>
    <t>Woodard</t>
  </si>
  <si>
    <t>Woosencraft</t>
  </si>
  <si>
    <t>Worcester</t>
  </si>
  <si>
    <t>Callyn</t>
  </si>
  <si>
    <t>Young</t>
  </si>
  <si>
    <t>Ali</t>
  </si>
  <si>
    <t>Znidarsic</t>
  </si>
  <si>
    <t>Loop 1</t>
  </si>
  <si>
    <t>Loop 2</t>
  </si>
  <si>
    <t>Loop 3</t>
  </si>
  <si>
    <t>Loop 4</t>
  </si>
  <si>
    <t>Loop 5</t>
  </si>
  <si>
    <t>Miles</t>
  </si>
  <si>
    <t>Gun Time</t>
  </si>
  <si>
    <t>Overall</t>
  </si>
  <si>
    <t>Lynne</t>
  </si>
  <si>
    <t>Harbert</t>
  </si>
  <si>
    <t>Myers</t>
  </si>
  <si>
    <t>Jack</t>
  </si>
  <si>
    <t>Gender Rank</t>
  </si>
  <si>
    <t>Pace</t>
  </si>
  <si>
    <t>5/5/2019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</si>
</sst>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1" fontId="0" fillId="0" borderId="0" xfId="0" applyNumberFormat="1"/>
    <xf numFmtId="2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21" fontId="16" fillId="0" borderId="0" xfId="0" applyNumberFormat="1" applyFont="1" applyAlignment="1">
      <alignment horizontal="center"/>
    </xf>
    <xf numFmtId="46" fontId="0" fillId="0" borderId="0" xfId="0" applyNumberFormat="1"/>
    <xf numFmtId="0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1" formatCode="[h]:mm:ss"/>
    </dxf>
    <dxf>
      <numFmt numFmtId="26" formatCode="h:mm:ss"/>
      <alignment horizontal="right" vertical="bottom" textRotation="0" wrapText="0" indent="0" justifyLastLine="0" shrinkToFit="0" readingOrder="0"/>
    </dxf>
    <dxf>
      <numFmt numFmtId="26" formatCode="h:mm:ss"/>
      <alignment horizontal="right" vertical="bottom" textRotation="0" wrapText="0" indent="0" justifyLastLine="0" shrinkToFit="0" readingOrder="0"/>
    </dxf>
    <dxf>
      <numFmt numFmtId="26" formatCode="h:mm:ss"/>
      <alignment horizontal="right" vertical="bottom" textRotation="0" wrapText="0" indent="0" justifyLastLine="0" shrinkToFit="0" readingOrder="0"/>
    </dxf>
    <dxf>
      <numFmt numFmtId="26" formatCode="h:mm:ss"/>
      <alignment horizontal="right" vertical="bottom" textRotation="0" wrapText="0" indent="0" justifyLastLine="0" shrinkToFit="0" readingOrder="0"/>
    </dxf>
    <dxf>
      <numFmt numFmtId="26" formatCode="h:mm:ss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P263" totalsRowShown="0" headerRowDxfId="15" dataDxfId="14">
  <autoFilter ref="A1:P263" xr:uid="{00000000-0009-0000-0100-000001000000}"/>
  <sortState ref="A2:P263">
    <sortCondition descending="1" ref="M2:M263"/>
    <sortCondition ref="L2:L263"/>
  </sortState>
  <tableColumns count="16">
    <tableColumn id="1" xr3:uid="{00000000-0010-0000-0000-000001000000}" name="Last"/>
    <tableColumn id="2" xr3:uid="{00000000-0010-0000-0000-000002000000}" name="First"/>
    <tableColumn id="3" xr3:uid="{00000000-0010-0000-0000-000003000000}" name="Bib" dataDxfId="13"/>
    <tableColumn id="4" xr3:uid="{00000000-0010-0000-0000-000004000000}" name="Age" dataDxfId="12"/>
    <tableColumn id="5" xr3:uid="{00000000-0010-0000-0000-000005000000}" name="Gender" dataDxfId="11"/>
    <tableColumn id="6" xr3:uid="{00000000-0010-0000-0000-000006000000}" name="5/5/2019" dataDxfId="10"/>
    <tableColumn id="7" xr3:uid="{00000000-0010-0000-0000-000007000000}" name="Loop 1" dataDxfId="9">
      <calculatedColumnFormula>_xlfn.IFNA(VLOOKUP(C2,'2019 TOH Results'!$A$2:$C$246,3,FALSE),"10:00:00")</calculatedColumnFormula>
    </tableColumn>
    <tableColumn id="8" xr3:uid="{00000000-0010-0000-0000-000008000000}" name="Loop 2" dataDxfId="8"/>
    <tableColumn id="9" xr3:uid="{00000000-0010-0000-0000-000009000000}" name="Loop 3" dataDxfId="7"/>
    <tableColumn id="10" xr3:uid="{00000000-0010-0000-0000-00000A000000}" name="Loop 4" dataDxfId="6"/>
    <tableColumn id="11" xr3:uid="{00000000-0010-0000-0000-00000B000000}" name="Loop 5" dataDxfId="5"/>
    <tableColumn id="12" xr3:uid="{00000000-0010-0000-0000-00000C000000}" name="Gun Time" dataDxfId="4">
      <calculatedColumnFormula>SUM(G2:K2)</calculatedColumnFormula>
    </tableColumn>
    <tableColumn id="13" xr3:uid="{00000000-0010-0000-0000-00000D000000}" name="Miles" dataDxfId="3">
      <calculatedColumnFormula>SUMIFS($Q$1:$U$1,G2:K2,"&gt;0")</calculatedColumnFormula>
    </tableColumn>
    <tableColumn id="14" xr3:uid="{00000000-0010-0000-0000-00000E000000}" name="Gender Rank" dataDxfId="2"/>
    <tableColumn id="15" xr3:uid="{00000000-0010-0000-0000-00000F000000}" name="Overall" dataDxfId="1"/>
    <tableColumn id="16" xr3:uid="{00000000-0010-0000-0000-000010000000}" name="Pac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9"/>
  <sheetViews>
    <sheetView tabSelected="1" workbookViewId="0">
      <selection sqref="A1:O263"/>
    </sheetView>
  </sheetViews>
  <sheetFormatPr baseColWidth="10" defaultColWidth="8.83203125" defaultRowHeight="15" x14ac:dyDescent="0.2"/>
  <cols>
    <col min="1" max="1" width="15.1640625" bestFit="1" customWidth="1"/>
    <col min="2" max="2" width="12.6640625" bestFit="1" customWidth="1"/>
    <col min="3" max="3" width="5.5" style="3" customWidth="1"/>
    <col min="4" max="4" width="6.1640625" style="3" customWidth="1"/>
    <col min="5" max="5" width="9" style="3" customWidth="1"/>
    <col min="6" max="6" width="10.6640625" style="3" customWidth="1"/>
    <col min="7" max="11" width="8.5" style="2" customWidth="1"/>
    <col min="12" max="12" width="10.83203125" customWidth="1"/>
    <col min="13" max="13" width="7.33203125" style="3" customWidth="1"/>
    <col min="14" max="14" width="13.6640625" style="3" customWidth="1"/>
    <col min="15" max="15" width="8.83203125" style="3" customWidth="1"/>
    <col min="16" max="16" width="6.83203125" style="3" customWidth="1"/>
    <col min="17" max="21" width="3" bestFit="1" customWidth="1"/>
  </cols>
  <sheetData>
    <row r="1" spans="1:21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435</v>
      </c>
      <c r="G1" s="6" t="s">
        <v>421</v>
      </c>
      <c r="H1" s="6" t="s">
        <v>422</v>
      </c>
      <c r="I1" s="6" t="s">
        <v>423</v>
      </c>
      <c r="J1" s="6" t="s">
        <v>424</v>
      </c>
      <c r="K1" s="6" t="s">
        <v>425</v>
      </c>
      <c r="L1" s="4" t="s">
        <v>427</v>
      </c>
      <c r="M1" s="4" t="s">
        <v>426</v>
      </c>
      <c r="N1" s="4" t="s">
        <v>433</v>
      </c>
      <c r="O1" s="4" t="s">
        <v>428</v>
      </c>
      <c r="P1" s="4" t="s">
        <v>434</v>
      </c>
      <c r="Q1" s="8">
        <v>30</v>
      </c>
      <c r="R1" s="8">
        <v>34</v>
      </c>
      <c r="S1" s="8">
        <v>33</v>
      </c>
      <c r="T1" s="8">
        <v>46</v>
      </c>
      <c r="U1" s="8">
        <v>52</v>
      </c>
    </row>
    <row r="2" spans="1:21" x14ac:dyDescent="0.2">
      <c r="A2" t="s">
        <v>156</v>
      </c>
      <c r="B2" t="s">
        <v>104</v>
      </c>
      <c r="C2" s="3">
        <v>98</v>
      </c>
      <c r="D2" s="3">
        <v>45</v>
      </c>
      <c r="E2" s="3" t="s">
        <v>7</v>
      </c>
      <c r="F2" s="3" t="s">
        <v>8</v>
      </c>
      <c r="G2" s="2">
        <f>_xlfn.IFNA(VLOOKUP(C2,'2019 TOH Results'!$A$2:$C$246,3,FALSE),"10:00:00")</f>
        <v>7.2622407407407441E-2</v>
      </c>
      <c r="H2" s="2">
        <f>_xlfn.IFNA(VLOOKUP(C2,'2019 TOH Results'!$E$2:$G$196,3,FALSE),"10:00:00")</f>
        <v>8.6624803240740733E-2</v>
      </c>
      <c r="I2" s="2">
        <f>_xlfn.IFNA(VLOOKUP(C2,'2019 TOH Results'!$I$2:$K$85,3,FALSE),"10:00:00")</f>
        <v>8.1045370370370323E-2</v>
      </c>
      <c r="J2" s="2">
        <f>_xlfn.IFNA(VLOOKUP(C2,'2019 TOH Results'!$M$2:$O$140,3,FALSE),"10:00:00")</f>
        <v>0.10769083333333329</v>
      </c>
      <c r="K2" s="2">
        <f>_xlfn.IFNA(VLOOKUP(C2,'2019 TOH Results'!$Q$2:$S$140,3,FALSE),)</f>
        <v>0.12549203703703707</v>
      </c>
      <c r="L2" s="7">
        <f>SUM(G2:K2)</f>
        <v>0.4734754513888888</v>
      </c>
      <c r="M2" s="3">
        <f>SUMIFS($Q$1:$U$1,G2:K2,"&gt;0")</f>
        <v>195</v>
      </c>
      <c r="N2" s="3">
        <v>1</v>
      </c>
      <c r="O2" s="3">
        <v>1</v>
      </c>
    </row>
    <row r="3" spans="1:21" x14ac:dyDescent="0.2">
      <c r="A3" t="s">
        <v>237</v>
      </c>
      <c r="B3" t="s">
        <v>11</v>
      </c>
      <c r="C3" s="3">
        <v>167</v>
      </c>
      <c r="D3" s="3">
        <v>44</v>
      </c>
      <c r="E3" s="3" t="s">
        <v>7</v>
      </c>
      <c r="F3" s="3" t="s">
        <v>8</v>
      </c>
      <c r="G3" s="2">
        <f>_xlfn.IFNA(VLOOKUP(C3,'2019 TOH Results'!$A$2:$C$246,3,FALSE),"10:00:00")</f>
        <v>7.2663645833333346E-2</v>
      </c>
      <c r="H3" s="2">
        <f>_xlfn.IFNA(VLOOKUP(C3,'2019 TOH Results'!$E$2:$G$196,3,FALSE),"10:00:00")</f>
        <v>8.6807986111111124E-2</v>
      </c>
      <c r="I3" s="2">
        <f>_xlfn.IFNA(VLOOKUP(C3,'2019 TOH Results'!$I$2:$K$85,3,FALSE),"10:00:00")</f>
        <v>8.1313506944444419E-2</v>
      </c>
      <c r="J3" s="2">
        <f>_xlfn.IFNA(VLOOKUP(C3,'2019 TOH Results'!$M$2:$O$140,3,FALSE),"10:00:00")</f>
        <v>0.10769204861111115</v>
      </c>
      <c r="K3" s="2">
        <f>_xlfn.IFNA(VLOOKUP(C3,'2019 TOH Results'!$Q$2:$S$140,3,FALSE),)</f>
        <v>0.12549082175925921</v>
      </c>
      <c r="L3" s="7">
        <f>SUM(G3:K3)</f>
        <v>0.47396800925925919</v>
      </c>
      <c r="M3" s="3">
        <f>SUMIFS($Q$1:$U$1,G3:K3,"&gt;0")</f>
        <v>195</v>
      </c>
      <c r="N3" s="3">
        <v>2</v>
      </c>
      <c r="O3" s="3">
        <v>2</v>
      </c>
    </row>
    <row r="4" spans="1:21" x14ac:dyDescent="0.2">
      <c r="A4" t="s">
        <v>5</v>
      </c>
      <c r="B4" t="s">
        <v>6</v>
      </c>
      <c r="C4" s="3">
        <v>1</v>
      </c>
      <c r="D4" s="3">
        <v>39</v>
      </c>
      <c r="E4" s="3" t="s">
        <v>7</v>
      </c>
      <c r="F4" s="3" t="s">
        <v>8</v>
      </c>
      <c r="G4" s="2">
        <f>_xlfn.IFNA(VLOOKUP(C4,'2019 TOH Results'!$A$2:$C$246,3,FALSE),"10:00:00")</f>
        <v>7.3541666666666727E-2</v>
      </c>
      <c r="H4" s="2">
        <f>_xlfn.IFNA(VLOOKUP(C4,'2019 TOH Results'!$E$2:$G$196,3,FALSE),"10:00:00")</f>
        <v>8.6870428240740705E-2</v>
      </c>
      <c r="I4" s="2">
        <f>_xlfn.IFNA(VLOOKUP(C4,'2019 TOH Results'!$I$2:$K$85,3,FALSE),"10:00:00")</f>
        <v>8.0380439814814769E-2</v>
      </c>
      <c r="J4" s="2">
        <f>_xlfn.IFNA(VLOOKUP(C4,'2019 TOH Results'!$M$2:$O$140,3,FALSE),"10:00:00")</f>
        <v>0.10825067129629629</v>
      </c>
      <c r="K4" s="2">
        <f>_xlfn.IFNA(VLOOKUP(C4,'2019 TOH Results'!$Q$2:$S$140,3,FALSE),)</f>
        <v>0.12494377314814817</v>
      </c>
      <c r="L4" s="7">
        <f>SUM(G4:K4)</f>
        <v>0.47398697916666666</v>
      </c>
      <c r="M4" s="3">
        <f>SUMIFS($Q$1:$U$1,G4:K4,"&gt;0")</f>
        <v>195</v>
      </c>
      <c r="N4" s="3">
        <v>3</v>
      </c>
      <c r="O4" s="3">
        <v>3</v>
      </c>
    </row>
    <row r="5" spans="1:21" x14ac:dyDescent="0.2">
      <c r="A5" t="s">
        <v>9</v>
      </c>
      <c r="B5" t="s">
        <v>10</v>
      </c>
      <c r="C5" s="3">
        <v>2</v>
      </c>
      <c r="D5" s="3">
        <v>51</v>
      </c>
      <c r="E5" s="3" t="s">
        <v>7</v>
      </c>
      <c r="F5" s="3" t="s">
        <v>8</v>
      </c>
      <c r="G5" s="2">
        <f>_xlfn.IFNA(VLOOKUP(C5,'2019 TOH Results'!$A$2:$C$246,3,FALSE),"10:00:00")</f>
        <v>7.2870370370370363E-2</v>
      </c>
      <c r="H5" s="2">
        <f>_xlfn.IFNA(VLOOKUP(C5,'2019 TOH Results'!$E$2:$G$196,3,FALSE),"10:00:00")</f>
        <v>8.7455729166666663E-2</v>
      </c>
      <c r="I5" s="2">
        <f>_xlfn.IFNA(VLOOKUP(C5,'2019 TOH Results'!$I$2:$K$85,3,FALSE),"10:00:00")</f>
        <v>8.664825231481485E-2</v>
      </c>
      <c r="J5" s="2">
        <f>_xlfn.IFNA(VLOOKUP(C5,'2019 TOH Results'!$M$2:$O$140,3,FALSE),"10:00:00")</f>
        <v>0.1086097685185185</v>
      </c>
      <c r="K5" s="2">
        <f>_xlfn.IFNA(VLOOKUP(C5,'2019 TOH Results'!$Q$2:$S$140,3,FALSE),)</f>
        <v>0.12458467592592595</v>
      </c>
      <c r="L5" s="7">
        <f>SUM(G5:K5)</f>
        <v>0.48016879629629627</v>
      </c>
      <c r="M5" s="3">
        <f>SUMIFS($Q$1:$U$1,G5:K5,"&gt;0")</f>
        <v>195</v>
      </c>
      <c r="N5" s="3">
        <v>4</v>
      </c>
      <c r="O5" s="3">
        <v>4</v>
      </c>
    </row>
    <row r="6" spans="1:21" x14ac:dyDescent="0.2">
      <c r="A6" t="s">
        <v>413</v>
      </c>
      <c r="B6" t="s">
        <v>134</v>
      </c>
      <c r="C6" s="3">
        <v>324</v>
      </c>
      <c r="D6" s="3">
        <v>51</v>
      </c>
      <c r="E6" s="3" t="s">
        <v>7</v>
      </c>
      <c r="F6" s="3" t="s">
        <v>8</v>
      </c>
      <c r="G6" s="2">
        <f>_xlfn.IFNA(VLOOKUP(C6,'2019 TOH Results'!$A$2:$C$246,3,FALSE),"10:00:00")</f>
        <v>7.2893402777777783E-2</v>
      </c>
      <c r="H6" s="2">
        <f>_xlfn.IFNA(VLOOKUP(C6,'2019 TOH Results'!$E$2:$G$196,3,FALSE),"10:00:00")</f>
        <v>8.6607337962962938E-2</v>
      </c>
      <c r="I6" s="2">
        <f>_xlfn.IFNA(VLOOKUP(C6,'2019 TOH Results'!$I$2:$K$85,3,FALSE),"10:00:00")</f>
        <v>9.2990335648148181E-2</v>
      </c>
      <c r="J6" s="2">
        <f>_xlfn.IFNA(VLOOKUP(C6,'2019 TOH Results'!$M$2:$O$140,3,FALSE),"10:00:00")</f>
        <v>0.10772075231481482</v>
      </c>
      <c r="K6" s="2">
        <f>_xlfn.IFNA(VLOOKUP(C6,'2019 TOH Results'!$Q$2:$S$140,3,FALSE),)</f>
        <v>0.1254852662037037</v>
      </c>
      <c r="L6" s="7">
        <f>SUM(G6:K6)</f>
        <v>0.48569709490740742</v>
      </c>
      <c r="M6" s="3">
        <f>SUMIFS($Q$1:$U$1,G6:K6,"&gt;0")</f>
        <v>195</v>
      </c>
      <c r="N6" s="3">
        <v>5</v>
      </c>
      <c r="O6" s="3">
        <v>5</v>
      </c>
    </row>
    <row r="7" spans="1:21" x14ac:dyDescent="0.2">
      <c r="A7" t="s">
        <v>125</v>
      </c>
      <c r="B7" t="s">
        <v>126</v>
      </c>
      <c r="C7" s="3">
        <v>78</v>
      </c>
      <c r="D7" s="3">
        <v>52</v>
      </c>
      <c r="E7" s="3" t="s">
        <v>7</v>
      </c>
      <c r="F7" s="3" t="s">
        <v>8</v>
      </c>
      <c r="G7" s="2">
        <f>_xlfn.IFNA(VLOOKUP(C7,'2019 TOH Results'!$A$2:$C$246,3,FALSE),"10:00:00")</f>
        <v>7.2889965277777802E-2</v>
      </c>
      <c r="H7" s="2">
        <f>_xlfn.IFNA(VLOOKUP(C7,'2019 TOH Results'!$E$2:$G$196,3,FALSE),"10:00:00")</f>
        <v>8.9499502314814849E-2</v>
      </c>
      <c r="I7" s="2">
        <f>_xlfn.IFNA(VLOOKUP(C7,'2019 TOH Results'!$I$2:$K$85,3,FALSE),"10:00:00")</f>
        <v>9.8710428240740666E-2</v>
      </c>
      <c r="J7" s="2">
        <f>_xlfn.IFNA(VLOOKUP(C7,'2019 TOH Results'!$M$2:$O$140,3,FALSE),"10:00:00")</f>
        <v>0.10771915509259261</v>
      </c>
      <c r="K7" s="2">
        <f>_xlfn.IFNA(VLOOKUP(C7,'2019 TOH Results'!$Q$2:$S$140,3,FALSE),)</f>
        <v>0.14582251157407405</v>
      </c>
      <c r="L7" s="7">
        <f>SUM(G7:K7)</f>
        <v>0.51464156250000004</v>
      </c>
      <c r="M7" s="3">
        <f>SUMIFS($Q$1:$U$1,G7:K7,"&gt;0")</f>
        <v>195</v>
      </c>
      <c r="N7" s="3">
        <v>6</v>
      </c>
      <c r="O7" s="3">
        <v>6</v>
      </c>
    </row>
    <row r="8" spans="1:21" x14ac:dyDescent="0.2">
      <c r="A8" t="s">
        <v>264</v>
      </c>
      <c r="B8" t="s">
        <v>265</v>
      </c>
      <c r="C8" s="3">
        <v>194</v>
      </c>
      <c r="D8" s="3">
        <v>44</v>
      </c>
      <c r="E8" s="3" t="s">
        <v>7</v>
      </c>
      <c r="F8" s="3" t="s">
        <v>8</v>
      </c>
      <c r="G8" s="2">
        <f>_xlfn.IFNA(VLOOKUP(C8,'2019 TOH Results'!$A$2:$C$246,3,FALSE),"10:00:00")</f>
        <v>7.3007071759259246E-2</v>
      </c>
      <c r="H8" s="2">
        <f>_xlfn.IFNA(VLOOKUP(C8,'2019 TOH Results'!$E$2:$G$196,3,FALSE),"10:00:00")</f>
        <v>9.4213321759259283E-2</v>
      </c>
      <c r="I8" s="2">
        <f>_xlfn.IFNA(VLOOKUP(C8,'2019 TOH Results'!$I$2:$K$85,3,FALSE),"10:00:00")</f>
        <v>0.10296009259259259</v>
      </c>
      <c r="J8" s="2">
        <f>_xlfn.IFNA(VLOOKUP(C8,'2019 TOH Results'!$M$2:$O$140,3,FALSE),"10:00:00")</f>
        <v>0.11008081018518512</v>
      </c>
      <c r="K8" s="2">
        <f>_xlfn.IFNA(VLOOKUP(C8,'2019 TOH Results'!$Q$2:$S$140,3,FALSE),)</f>
        <v>0.15611131944444451</v>
      </c>
      <c r="L8" s="7">
        <f>SUM(G8:K8)</f>
        <v>0.53637261574074069</v>
      </c>
      <c r="M8" s="3">
        <f>SUMIFS($Q$1:$U$1,G8:K8,"&gt;0")</f>
        <v>195</v>
      </c>
      <c r="N8" s="3">
        <v>7</v>
      </c>
      <c r="O8" s="3">
        <v>7</v>
      </c>
    </row>
    <row r="9" spans="1:21" x14ac:dyDescent="0.2">
      <c r="A9" t="s">
        <v>300</v>
      </c>
      <c r="B9" t="s">
        <v>192</v>
      </c>
      <c r="C9" s="3">
        <v>223</v>
      </c>
      <c r="D9" s="3">
        <v>46</v>
      </c>
      <c r="E9" s="3" t="s">
        <v>7</v>
      </c>
      <c r="F9" s="3" t="s">
        <v>8</v>
      </c>
      <c r="G9" s="2">
        <f>_xlfn.IFNA(VLOOKUP(C9,'2019 TOH Results'!$A$2:$C$246,3,FALSE),"10:00:00")</f>
        <v>7.6314988425925934E-2</v>
      </c>
      <c r="H9" s="2">
        <f>_xlfn.IFNA(VLOOKUP(C9,'2019 TOH Results'!$E$2:$G$196,3,FALSE),"10:00:00")</f>
        <v>0.10188554398148153</v>
      </c>
      <c r="I9" s="2">
        <f>_xlfn.IFNA(VLOOKUP(C9,'2019 TOH Results'!$I$2:$K$85,3,FALSE),"10:00:00")</f>
        <v>0.10130247685185179</v>
      </c>
      <c r="J9" s="2">
        <f>_xlfn.IFNA(VLOOKUP(C9,'2019 TOH Results'!$M$2:$O$140,3,FALSE),"10:00:00")</f>
        <v>0.11471515046296299</v>
      </c>
      <c r="K9" s="2">
        <f>_xlfn.IFNA(VLOOKUP(C9,'2019 TOH Results'!$Q$2:$S$140,3,FALSE),)</f>
        <v>0.14520383101851847</v>
      </c>
      <c r="L9" s="7">
        <f>SUM(G9:K9)</f>
        <v>0.53942199074074071</v>
      </c>
      <c r="M9" s="3">
        <f>SUMIFS($Q$1:$U$1,G9:K9,"&gt;0")</f>
        <v>195</v>
      </c>
      <c r="N9" s="3">
        <v>8</v>
      </c>
      <c r="O9" s="3">
        <v>8</v>
      </c>
    </row>
    <row r="10" spans="1:21" x14ac:dyDescent="0.2">
      <c r="A10" t="s">
        <v>118</v>
      </c>
      <c r="B10" t="s">
        <v>119</v>
      </c>
      <c r="C10" s="3">
        <v>73</v>
      </c>
      <c r="D10" s="3">
        <v>41</v>
      </c>
      <c r="E10" s="3" t="s">
        <v>7</v>
      </c>
      <c r="F10" s="3" t="s">
        <v>8</v>
      </c>
      <c r="G10" s="2">
        <f>_xlfn.IFNA(VLOOKUP(C10,'2019 TOH Results'!$A$2:$C$246,3,FALSE),"10:00:00")</f>
        <v>7.2774270833333377E-2</v>
      </c>
      <c r="H10" s="2">
        <f>_xlfn.IFNA(VLOOKUP(C10,'2019 TOH Results'!$E$2:$G$196,3,FALSE),"10:00:00")</f>
        <v>9.8089016203703694E-2</v>
      </c>
      <c r="I10" s="2">
        <f>_xlfn.IFNA(VLOOKUP(C10,'2019 TOH Results'!$I$2:$K$85,3,FALSE),"10:00:00")</f>
        <v>9.9362800925925865E-2</v>
      </c>
      <c r="J10" s="2">
        <f>_xlfn.IFNA(VLOOKUP(C10,'2019 TOH Results'!$M$2:$O$130,3,FALSE),"10:00:00")</f>
        <v>0.11728071759259262</v>
      </c>
      <c r="K10" s="2">
        <f>_xlfn.IFNA(VLOOKUP(C10,'2019 TOH Results'!$Q$2:$S$140,3,FALSE),)</f>
        <v>0.15634196759259256</v>
      </c>
      <c r="L10" s="7">
        <f>SUM(G10:K10)</f>
        <v>0.54384877314814806</v>
      </c>
      <c r="M10" s="3">
        <f>SUMIFS($Q$1:$U$1,G10:K10,"&gt;0")</f>
        <v>195</v>
      </c>
      <c r="N10" s="3">
        <v>9</v>
      </c>
      <c r="O10" s="3">
        <v>9</v>
      </c>
    </row>
    <row r="11" spans="1:21" x14ac:dyDescent="0.2">
      <c r="A11" t="s">
        <v>390</v>
      </c>
      <c r="B11" t="s">
        <v>110</v>
      </c>
      <c r="C11" s="3">
        <v>303</v>
      </c>
      <c r="D11" s="3">
        <v>31</v>
      </c>
      <c r="E11" s="3" t="s">
        <v>7</v>
      </c>
      <c r="F11" s="3" t="s">
        <v>8</v>
      </c>
      <c r="G11" s="2">
        <f>_xlfn.IFNA(VLOOKUP(C11,'2019 TOH Results'!$A$2:$C$246,3,FALSE),"10:00:00")</f>
        <v>7.2647326388888878E-2</v>
      </c>
      <c r="H11" s="2">
        <f>_xlfn.IFNA(VLOOKUP(C11,'2019 TOH Results'!$E$2:$G$196,3,FALSE),"10:00:00")</f>
        <v>0.13578861111111118</v>
      </c>
      <c r="I11" s="2">
        <f>_xlfn.IFNA(VLOOKUP(C11,'2019 TOH Results'!$I$2:$K$85,3,FALSE),"10:00:00")</f>
        <v>9.9339791666666621E-2</v>
      </c>
      <c r="J11" s="2">
        <f>_xlfn.IFNA(VLOOKUP(C11,'2019 TOH Results'!$M$2:$O$140,3,FALSE),"10:00:00")</f>
        <v>0.10877907407407406</v>
      </c>
      <c r="K11" s="2">
        <f>_xlfn.IFNA(VLOOKUP(C11,'2019 TOH Results'!$Q$2:$S$140,3,FALSE),)</f>
        <v>0.14376722222222221</v>
      </c>
      <c r="L11" s="7">
        <f>SUM(G11:K11)</f>
        <v>0.56032202546296295</v>
      </c>
      <c r="M11" s="3">
        <f>SUMIFS($Q$1:$U$1,G11:K11,"&gt;0")</f>
        <v>195</v>
      </c>
      <c r="N11" s="3">
        <v>10</v>
      </c>
      <c r="O11" s="3">
        <v>10</v>
      </c>
    </row>
    <row r="12" spans="1:21" x14ac:dyDescent="0.2">
      <c r="A12" t="s">
        <v>12</v>
      </c>
      <c r="B12" t="s">
        <v>13</v>
      </c>
      <c r="C12" s="3">
        <v>4</v>
      </c>
      <c r="D12" s="3">
        <v>35</v>
      </c>
      <c r="E12" s="3" t="s">
        <v>14</v>
      </c>
      <c r="F12" s="3" t="s">
        <v>8</v>
      </c>
      <c r="G12" s="2">
        <f>_xlfn.IFNA(VLOOKUP(C12,'2019 TOH Results'!$A$2:$C$246,3,FALSE),"10:00:00")</f>
        <v>7.3572962962963007E-2</v>
      </c>
      <c r="H12" s="2">
        <f>_xlfn.IFNA(VLOOKUP(C12,'2019 TOH Results'!$E$2:$G$196,3,FALSE),"10:00:00")</f>
        <v>0.10433908564814814</v>
      </c>
      <c r="I12" s="2">
        <f>_xlfn.IFNA(VLOOKUP(C12,'2019 TOH Results'!$I$2:$K$85,3,FALSE),"10:00:00")</f>
        <v>0.10351067129629626</v>
      </c>
      <c r="J12" s="2">
        <f>_xlfn.IFNA(VLOOKUP(C12,'2019 TOH Results'!$M$2:$O$130,3,FALSE),"10:00:00")</f>
        <v>0.1295564930555555</v>
      </c>
      <c r="K12" s="2">
        <f>_xlfn.IFNA(VLOOKUP(C12,'2019 TOH Results'!$Q$2:$S$140,3,FALSE),)</f>
        <v>0.15728378472222226</v>
      </c>
      <c r="L12" s="7">
        <f>SUM(G12:K12)</f>
        <v>0.56826299768518518</v>
      </c>
      <c r="M12" s="3">
        <f>SUMIFS($Q$1:$U$1,G12:K12,"&gt;0")</f>
        <v>195</v>
      </c>
      <c r="N12" s="3">
        <v>1</v>
      </c>
      <c r="O12" s="3">
        <v>11</v>
      </c>
    </row>
    <row r="13" spans="1:21" x14ac:dyDescent="0.2">
      <c r="A13" t="s">
        <v>15</v>
      </c>
      <c r="B13" t="s">
        <v>16</v>
      </c>
      <c r="C13" s="3">
        <v>293</v>
      </c>
      <c r="D13" s="3">
        <v>49</v>
      </c>
      <c r="E13" s="3" t="s">
        <v>7</v>
      </c>
      <c r="F13" s="3" t="s">
        <v>8</v>
      </c>
      <c r="G13" s="2">
        <f>_xlfn.IFNA(VLOOKUP(C13,'2019 TOH Results'!$A$2:$C$246,3,FALSE),"10:00:00")</f>
        <v>7.4454780092592654E-2</v>
      </c>
      <c r="H13" s="2">
        <f>_xlfn.IFNA(VLOOKUP(C13,'2019 TOH Results'!$E$2:$G$196,3,FALSE),"10:00:00")</f>
        <v>0.10931093749999993</v>
      </c>
      <c r="I13" s="2">
        <f>_xlfn.IFNA(VLOOKUP(C13,'2019 TOH Results'!$I$2:$K$85,3,FALSE),"10:00:00")</f>
        <v>0.11005521990740741</v>
      </c>
      <c r="J13" s="2">
        <f>_xlfn.IFNA(VLOOKUP(C13,'2019 TOH Results'!$M$2:$O$140,3,FALSE),"10:00:00")</f>
        <v>0.11535259259259256</v>
      </c>
      <c r="K13" s="2">
        <f>_xlfn.IFNA(VLOOKUP(C13,'2019 TOH Results'!$Q$2:$S$140,3,FALSE),)</f>
        <v>0.16101314814814821</v>
      </c>
      <c r="L13" s="7">
        <f>SUM(G13:K13)</f>
        <v>0.57018667824074076</v>
      </c>
      <c r="M13" s="3">
        <f>SUMIFS($Q$1:$U$1,G13:K13,"&gt;0")</f>
        <v>195</v>
      </c>
      <c r="N13" s="3">
        <v>11</v>
      </c>
      <c r="O13" s="3">
        <v>12</v>
      </c>
    </row>
    <row r="14" spans="1:21" x14ac:dyDescent="0.2">
      <c r="A14" t="s">
        <v>25</v>
      </c>
      <c r="B14" t="s">
        <v>26</v>
      </c>
      <c r="C14" s="3">
        <v>10</v>
      </c>
      <c r="D14" s="3">
        <v>44</v>
      </c>
      <c r="E14" s="3" t="s">
        <v>7</v>
      </c>
      <c r="F14" s="3" t="s">
        <v>8</v>
      </c>
      <c r="G14" s="2">
        <f>_xlfn.IFNA(VLOOKUP(C14,'2019 TOH Results'!$A$2:$C$246,3,FALSE),"10:00:00")</f>
        <v>8.0508055555555624E-2</v>
      </c>
      <c r="H14" s="2">
        <f>_xlfn.IFNA(VLOOKUP(C14,'2019 TOH Results'!$E$2:$G$196,3,FALSE),"10:00:00")</f>
        <v>0.11793118055555557</v>
      </c>
      <c r="I14" s="2">
        <f>_xlfn.IFNA(VLOOKUP(C14,'2019 TOH Results'!$I$2:$K$85,3,FALSE),"10:00:00")</f>
        <v>0.11993107638888878</v>
      </c>
      <c r="J14" s="2">
        <f>_xlfn.IFNA(VLOOKUP(C14,'2019 TOH Results'!$M$2:$O$130,3,FALSE),"10:00:00")</f>
        <v>0.12172818287037035</v>
      </c>
      <c r="K14" s="2">
        <f>_xlfn.IFNA(VLOOKUP(C14,'2019 TOH Results'!$Q$2:$S$140,3,FALSE),)</f>
        <v>0.18523940972222225</v>
      </c>
      <c r="L14" s="7">
        <f>SUM(G14:K14)</f>
        <v>0.62533790509259257</v>
      </c>
      <c r="M14" s="3">
        <f>SUMIFS($Q$1:$U$1,G14:K14,"&gt;0")</f>
        <v>195</v>
      </c>
      <c r="N14" s="3">
        <v>12</v>
      </c>
      <c r="O14" s="3">
        <v>13</v>
      </c>
    </row>
    <row r="15" spans="1:21" x14ac:dyDescent="0.2">
      <c r="A15" t="s">
        <v>286</v>
      </c>
      <c r="B15" t="s">
        <v>287</v>
      </c>
      <c r="C15" s="3">
        <v>210</v>
      </c>
      <c r="D15" s="3">
        <v>60</v>
      </c>
      <c r="E15" s="3" t="s">
        <v>7</v>
      </c>
      <c r="F15" s="3" t="s">
        <v>8</v>
      </c>
      <c r="G15" s="2">
        <f>_xlfn.IFNA(VLOOKUP(C15,'2019 TOH Results'!$A$2:$C$246,3,FALSE),"10:00:00")</f>
        <v>8.4809803240740722E-2</v>
      </c>
      <c r="H15" s="2">
        <f>_xlfn.IFNA(VLOOKUP(C15,'2019 TOH Results'!$E$2:$G$196,3,FALSE),"10:00:00")</f>
        <v>0.10934225694444449</v>
      </c>
      <c r="I15" s="2">
        <f>_xlfn.IFNA(VLOOKUP(C15,'2019 TOH Results'!$I$2:$K$85,3,FALSE),"10:00:00")</f>
        <v>0.11529961805555555</v>
      </c>
      <c r="J15" s="2">
        <f>_xlfn.IFNA(VLOOKUP(C15,'2019 TOH Results'!$M$2:$O$130,3,FALSE),"10:00:00")</f>
        <v>0.13520693287037039</v>
      </c>
      <c r="K15" s="2">
        <f>_xlfn.IFNA(VLOOKUP(C15,'2019 TOH Results'!$Q$2:$S$140,3,FALSE),)</f>
        <v>0.19031390046296293</v>
      </c>
      <c r="L15" s="7">
        <f>SUM(G15:K15)</f>
        <v>0.63497251157407408</v>
      </c>
      <c r="M15" s="3">
        <f>SUMIFS($Q$1:$U$1,G15:K15,"&gt;0")</f>
        <v>195</v>
      </c>
      <c r="N15" s="3">
        <v>13</v>
      </c>
      <c r="O15" s="3">
        <v>14</v>
      </c>
    </row>
    <row r="16" spans="1:21" x14ac:dyDescent="0.2">
      <c r="A16" t="s">
        <v>23</v>
      </c>
      <c r="B16" t="s">
        <v>24</v>
      </c>
      <c r="C16" s="3">
        <v>9</v>
      </c>
      <c r="D16" s="3">
        <v>38</v>
      </c>
      <c r="E16" s="3" t="s">
        <v>14</v>
      </c>
      <c r="F16" s="3" t="s">
        <v>8</v>
      </c>
      <c r="G16" s="2">
        <f>_xlfn.IFNA(VLOOKUP(C16,'2019 TOH Results'!$A$2:$C$246,3,FALSE),"10:00:00")</f>
        <v>8.0729166666666685E-2</v>
      </c>
      <c r="H16" s="2">
        <f>_xlfn.IFNA(VLOOKUP(C16,'2019 TOH Results'!$E$2:$G$196,3,FALSE),"10:00:00")</f>
        <v>0.14660755787037039</v>
      </c>
      <c r="I16" s="2">
        <f>_xlfn.IFNA(VLOOKUP(C16,'2019 TOH Results'!$I$2:$K$85,3,FALSE),"10:00:00")</f>
        <v>0.11101401620370366</v>
      </c>
      <c r="J16" s="2">
        <f>_xlfn.IFNA(VLOOKUP(C16,'2019 TOH Results'!$M$2:$O$130,3,FALSE),"10:00:00")</f>
        <v>0.12176519675925923</v>
      </c>
      <c r="K16" s="2">
        <f>_xlfn.IFNA(VLOOKUP(C16,'2019 TOH Results'!$Q$2:$S$140,3,FALSE),)</f>
        <v>0.18520239583333337</v>
      </c>
      <c r="L16" s="7">
        <f>SUM(G16:K16)</f>
        <v>0.64531833333333333</v>
      </c>
      <c r="M16" s="3">
        <f>SUMIFS($Q$1:$U$1,G16:K16,"&gt;0")</f>
        <v>195</v>
      </c>
      <c r="N16" s="3">
        <v>2</v>
      </c>
      <c r="O16" s="3">
        <v>15</v>
      </c>
    </row>
    <row r="17" spans="1:15" x14ac:dyDescent="0.2">
      <c r="A17" t="s">
        <v>196</v>
      </c>
      <c r="B17" t="s">
        <v>197</v>
      </c>
      <c r="C17" s="3">
        <v>132</v>
      </c>
      <c r="D17" s="3">
        <v>44</v>
      </c>
      <c r="E17" s="3" t="s">
        <v>7</v>
      </c>
      <c r="F17" s="3" t="s">
        <v>8</v>
      </c>
      <c r="G17" s="2">
        <f>_xlfn.IFNA(VLOOKUP(C17,'2019 TOH Results'!$A$2:$C$246,3,FALSE),"10:00:00")</f>
        <v>7.9508969907407412E-2</v>
      </c>
      <c r="H17" s="2">
        <f>_xlfn.IFNA(VLOOKUP(C17,'2019 TOH Results'!$E$2:$G$196,3,FALSE),"10:00:00")</f>
        <v>0.13253621527777776</v>
      </c>
      <c r="I17" s="2">
        <f>_xlfn.IFNA(VLOOKUP(C17,'2019 TOH Results'!$I$2:$K$85,3,FALSE),"10:00:00")</f>
        <v>0.13494377314814821</v>
      </c>
      <c r="J17" s="2">
        <f>_xlfn.IFNA(VLOOKUP(C17,'2019 TOH Results'!$M$2:$O$130,3,FALSE),"10:00:00")</f>
        <v>0.12682347222222223</v>
      </c>
      <c r="K17" s="2">
        <f>_xlfn.IFNA(VLOOKUP(C17,'2019 TOH Results'!$Q$2:$S$140,3,FALSE),)</f>
        <v>0.17279458333333331</v>
      </c>
      <c r="L17" s="7">
        <f>SUM(G17:K17)</f>
        <v>0.64660701388888886</v>
      </c>
      <c r="M17" s="3">
        <f>SUMIFS($Q$1:$U$1,G17:K17,"&gt;0")</f>
        <v>195</v>
      </c>
      <c r="N17" s="3">
        <v>14</v>
      </c>
      <c r="O17" s="3">
        <v>16</v>
      </c>
    </row>
    <row r="18" spans="1:15" x14ac:dyDescent="0.2">
      <c r="A18" t="s">
        <v>105</v>
      </c>
      <c r="B18" t="s">
        <v>49</v>
      </c>
      <c r="C18" s="3">
        <v>64</v>
      </c>
      <c r="D18" s="3">
        <v>46</v>
      </c>
      <c r="E18" s="3" t="s">
        <v>7</v>
      </c>
      <c r="F18" s="3" t="s">
        <v>8</v>
      </c>
      <c r="G18" s="2">
        <f>_xlfn.IFNA(VLOOKUP(C18,'2019 TOH Results'!$A$2:$C$246,3,FALSE),"10:00:00")</f>
        <v>7.2857164351851855E-2</v>
      </c>
      <c r="H18" s="2">
        <f>_xlfn.IFNA(VLOOKUP(C18,'2019 TOH Results'!$E$2:$G$196,3,FALSE),"10:00:00")</f>
        <v>0.13917591435185189</v>
      </c>
      <c r="I18" s="2">
        <f>_xlfn.IFNA(VLOOKUP(C18,'2019 TOH Results'!$I$2:$K$85,3,FALSE),"10:00:00")</f>
        <v>0.13498219907407399</v>
      </c>
      <c r="J18" s="2">
        <f>_xlfn.IFNA(VLOOKUP(C18,'2019 TOH Results'!$M$2:$O$130,3,FALSE),"10:00:00")</f>
        <v>0.12682296296296292</v>
      </c>
      <c r="K18" s="2">
        <f>_xlfn.IFNA(VLOOKUP(C18,'2019 TOH Results'!$Q$2:$S$140,3,FALSE),)</f>
        <v>0.17280666666666672</v>
      </c>
      <c r="L18" s="7">
        <f>SUM(G18:K18)</f>
        <v>0.64664490740740743</v>
      </c>
      <c r="M18" s="3">
        <f>SUMIFS($Q$1:$U$1,G18:K18,"&gt;0")</f>
        <v>195</v>
      </c>
      <c r="N18" s="3">
        <v>15</v>
      </c>
      <c r="O18" s="3">
        <v>17</v>
      </c>
    </row>
    <row r="19" spans="1:15" x14ac:dyDescent="0.2">
      <c r="A19" t="s">
        <v>213</v>
      </c>
      <c r="B19" t="s">
        <v>214</v>
      </c>
      <c r="C19" s="3">
        <v>143</v>
      </c>
      <c r="D19" s="3">
        <v>36</v>
      </c>
      <c r="E19" s="3" t="s">
        <v>7</v>
      </c>
      <c r="F19" s="3" t="s">
        <v>8</v>
      </c>
      <c r="G19" s="2">
        <f>_xlfn.IFNA(VLOOKUP(C19,'2019 TOH Results'!$A$2:$C$246,3,FALSE),"10:00:00")</f>
        <v>8.2004965277777786E-2</v>
      </c>
      <c r="H19" s="2">
        <f>_xlfn.IFNA(VLOOKUP(C19,'2019 TOH Results'!$E$2:$G$196,3,FALSE),"10:00:00")</f>
        <v>0.11993571759259264</v>
      </c>
      <c r="I19" s="2">
        <f>_xlfn.IFNA(VLOOKUP(C19,'2019 TOH Results'!$I$2:$K$85,3,FALSE),"10:00:00")</f>
        <v>0.12750648148148142</v>
      </c>
      <c r="J19" s="2">
        <f>_xlfn.IFNA(VLOOKUP(C19,'2019 TOH Results'!$M$2:$O$130,3,FALSE),"10:00:00")</f>
        <v>0.13381577546296292</v>
      </c>
      <c r="K19" s="2">
        <f>_xlfn.IFNA(VLOOKUP(C19,'2019 TOH Results'!$Q$2:$S$140,3,FALSE),)</f>
        <v>0.188672650462963</v>
      </c>
      <c r="L19" s="7">
        <f>SUM(G19:K19)</f>
        <v>0.6519355902777777</v>
      </c>
      <c r="M19" s="3">
        <f>SUMIFS($Q$1:$U$1,G19:K19,"&gt;0")</f>
        <v>195</v>
      </c>
      <c r="N19" s="3">
        <v>16</v>
      </c>
      <c r="O19" s="3">
        <v>18</v>
      </c>
    </row>
    <row r="20" spans="1:15" x14ac:dyDescent="0.2">
      <c r="A20" t="s">
        <v>21</v>
      </c>
      <c r="B20" t="s">
        <v>22</v>
      </c>
      <c r="C20" s="3">
        <v>8</v>
      </c>
      <c r="D20" s="3">
        <v>35</v>
      </c>
      <c r="E20" s="3" t="s">
        <v>14</v>
      </c>
      <c r="F20" s="3" t="s">
        <v>8</v>
      </c>
      <c r="G20" s="2">
        <f>_xlfn.IFNA(VLOOKUP(C20,'2019 TOH Results'!$A$2:$C$246,3,FALSE),"10:00:00")</f>
        <v>8.3865740740740768E-2</v>
      </c>
      <c r="H20" s="2">
        <f>_xlfn.IFNA(VLOOKUP(C20,'2019 TOH Results'!$E$2:$G$196,3,FALSE),"10:00:00")</f>
        <v>0.1210832638888889</v>
      </c>
      <c r="I20" s="2">
        <f>_xlfn.IFNA(VLOOKUP(C20,'2019 TOH Results'!$I$2:$K$85,3,FALSE),"10:00:00")</f>
        <v>0.12333108796296294</v>
      </c>
      <c r="J20" s="2">
        <f>_xlfn.IFNA(VLOOKUP(C20,'2019 TOH Results'!$M$2:$O$130,3,FALSE),"10:00:00")</f>
        <v>0.13516902777777773</v>
      </c>
      <c r="K20" s="2">
        <f>_xlfn.IFNA(VLOOKUP(C20,'2019 TOH Results'!$Q$2:$S$140,3,FALSE),)</f>
        <v>0.18884717592592598</v>
      </c>
      <c r="L20" s="7">
        <f>SUM(G20:K20)</f>
        <v>0.65229629629629637</v>
      </c>
      <c r="M20" s="3">
        <f>SUMIFS($Q$1:$U$1,G20:K20,"&gt;0")</f>
        <v>195</v>
      </c>
      <c r="N20" s="3">
        <v>3</v>
      </c>
      <c r="O20" s="3">
        <v>19</v>
      </c>
    </row>
    <row r="21" spans="1:15" x14ac:dyDescent="0.2">
      <c r="A21" t="s">
        <v>19</v>
      </c>
      <c r="B21" t="s">
        <v>20</v>
      </c>
      <c r="C21" s="3">
        <v>7</v>
      </c>
      <c r="D21" s="3">
        <v>50</v>
      </c>
      <c r="E21" s="3" t="s">
        <v>7</v>
      </c>
      <c r="F21" s="3" t="s">
        <v>8</v>
      </c>
      <c r="G21" s="2">
        <f>_xlfn.IFNA(VLOOKUP(C21,'2019 TOH Results'!$A$2:$C$246,3,FALSE),"10:00:00")</f>
        <v>8.2887997685185233E-2</v>
      </c>
      <c r="H21" s="2">
        <f>_xlfn.IFNA(VLOOKUP(C21,'2019 TOH Results'!$E$2:$G$196,3,FALSE),"10:00:00")</f>
        <v>0.10780818287037042</v>
      </c>
      <c r="I21" s="2">
        <f>_xlfn.IFNA(VLOOKUP(C21,'2019 TOH Results'!$I$2:$K$85,3,FALSE),"10:00:00")</f>
        <v>0.1379735763888888</v>
      </c>
      <c r="J21" s="2">
        <f>_xlfn.IFNA(VLOOKUP(C21,'2019 TOH Results'!$M$2:$O$130,3,FALSE),"10:00:00")</f>
        <v>0.13514620370370367</v>
      </c>
      <c r="K21" s="2">
        <f>_xlfn.IFNA(VLOOKUP(C21,'2019 TOH Results'!$Q$2:$S$140,3,FALSE),)</f>
        <v>0.188858425925926</v>
      </c>
      <c r="L21" s="7">
        <f>SUM(G21:K21)</f>
        <v>0.65267438657407406</v>
      </c>
      <c r="M21" s="3">
        <f>SUMIFS($Q$1:$U$1,G21:K21,"&gt;0")</f>
        <v>195</v>
      </c>
      <c r="N21" s="3">
        <v>17</v>
      </c>
      <c r="O21" s="3">
        <v>20</v>
      </c>
    </row>
    <row r="22" spans="1:15" x14ac:dyDescent="0.2">
      <c r="A22" t="s">
        <v>280</v>
      </c>
      <c r="B22" t="s">
        <v>281</v>
      </c>
      <c r="C22" s="3">
        <v>207</v>
      </c>
      <c r="D22" s="3">
        <v>55</v>
      </c>
      <c r="E22" s="3" t="s">
        <v>7</v>
      </c>
      <c r="F22" s="3" t="s">
        <v>8</v>
      </c>
      <c r="G22" s="2">
        <f>_xlfn.IFNA(VLOOKUP(C22,'2019 TOH Results'!$A$2:$C$246,3,FALSE),"10:00:00")</f>
        <v>7.499374999999997E-2</v>
      </c>
      <c r="H22" s="2">
        <f>_xlfn.IFNA(VLOOKUP(C22,'2019 TOH Results'!$E$2:$G$196,3,FALSE),"10:00:00")</f>
        <v>7.3467662037037085E-2</v>
      </c>
      <c r="I22" s="2">
        <f>_xlfn.IFNA(VLOOKUP(C22,'2019 TOH Results'!$I$2:$K$85,3,FALSE),"10:00:00")</f>
        <v>0.16993579861111108</v>
      </c>
      <c r="J22" s="2">
        <f>_xlfn.IFNA(VLOOKUP(C22,'2019 TOH Results'!$M$2:$O$130,3,FALSE),"10:00:00")</f>
        <v>0.11725049768518514</v>
      </c>
      <c r="K22" s="2">
        <f>_xlfn.IFNA(VLOOKUP(C22,'2019 TOH Results'!$Q$2:$S$140,3,FALSE),)</f>
        <v>0.22071246527777783</v>
      </c>
      <c r="L22" s="7">
        <f>SUM(G22:K22)</f>
        <v>0.6563601736111111</v>
      </c>
      <c r="M22" s="3">
        <f>SUMIFS($Q$1:$U$1,G22:K22,"&gt;0")</f>
        <v>195</v>
      </c>
      <c r="N22" s="3">
        <v>18</v>
      </c>
      <c r="O22" s="3">
        <v>21</v>
      </c>
    </row>
    <row r="23" spans="1:15" x14ac:dyDescent="0.2">
      <c r="A23" t="s">
        <v>291</v>
      </c>
      <c r="B23" t="s">
        <v>292</v>
      </c>
      <c r="C23" s="3">
        <v>215</v>
      </c>
      <c r="D23" s="3">
        <v>63</v>
      </c>
      <c r="E23" s="3" t="s">
        <v>7</v>
      </c>
      <c r="F23" s="3" t="s">
        <v>8</v>
      </c>
      <c r="G23" s="2">
        <f>_xlfn.IFNA(VLOOKUP(C23,'2019 TOH Results'!$A$2:$C$246,3,FALSE),"10:00:00")</f>
        <v>8.4794444444444506E-2</v>
      </c>
      <c r="H23" s="2">
        <f>_xlfn.IFNA(VLOOKUP(C23,'2019 TOH Results'!$E$2:$G$196,3,FALSE),"10:00:00")</f>
        <v>0.1271487268518518</v>
      </c>
      <c r="I23" s="2">
        <f>_xlfn.IFNA(VLOOKUP(C23,'2019 TOH Results'!$I$2:$K$85,3,FALSE),"10:00:00")</f>
        <v>0.12636525462962961</v>
      </c>
      <c r="J23" s="2">
        <f>_xlfn.IFNA(VLOOKUP(C23,'2019 TOH Results'!$M$2:$O$130,3,FALSE),"10:00:00")</f>
        <v>0.13498769675925926</v>
      </c>
      <c r="K23" s="2">
        <f>_xlfn.IFNA(VLOOKUP(C23,'2019 TOH Results'!$Q$2:$S$140,3,FALSE),)</f>
        <v>0.18500072916666666</v>
      </c>
      <c r="L23" s="7">
        <f>SUM(G23:K23)</f>
        <v>0.65829685185185183</v>
      </c>
      <c r="M23" s="3">
        <f>SUMIFS($Q$1:$U$1,G23:K23,"&gt;0")</f>
        <v>195</v>
      </c>
      <c r="N23" s="3">
        <v>19</v>
      </c>
      <c r="O23" s="3">
        <v>22</v>
      </c>
    </row>
    <row r="24" spans="1:15" x14ac:dyDescent="0.2">
      <c r="A24" t="s">
        <v>235</v>
      </c>
      <c r="B24" t="s">
        <v>49</v>
      </c>
      <c r="C24" s="3">
        <v>165</v>
      </c>
      <c r="D24" s="3">
        <v>59</v>
      </c>
      <c r="E24" s="3" t="s">
        <v>7</v>
      </c>
      <c r="F24" s="3" t="s">
        <v>8</v>
      </c>
      <c r="G24" s="2">
        <f>_xlfn.IFNA(VLOOKUP(C24,'2019 TOH Results'!$A$2:$C$246,3,FALSE),"10:00:00")</f>
        <v>7.9139317129629683E-2</v>
      </c>
      <c r="H24" s="2">
        <f>_xlfn.IFNA(VLOOKUP(C24,'2019 TOH Results'!$E$2:$G$196,3,FALSE),"10:00:00")</f>
        <v>0.15184410879629628</v>
      </c>
      <c r="I24" s="2">
        <f>_xlfn.IFNA(VLOOKUP(C24,'2019 TOH Results'!$I$2:$K$85,3,FALSE),"10:00:00")</f>
        <v>0.12726062499999996</v>
      </c>
      <c r="J24" s="2">
        <f>_xlfn.IFNA(VLOOKUP(C24,'2019 TOH Results'!$M$2:$O$130,3,FALSE),"10:00:00")</f>
        <v>0.13911361111111109</v>
      </c>
      <c r="K24" s="2">
        <f>_xlfn.IFNA(VLOOKUP(C24,'2019 TOH Results'!$Q$2:$S$140,3,FALSE),)</f>
        <v>0.18088638888888892</v>
      </c>
      <c r="L24" s="7">
        <f>SUM(G24:K24)</f>
        <v>0.67824405092592599</v>
      </c>
      <c r="M24" s="3">
        <f>SUMIFS($Q$1:$U$1,G24:K24,"&gt;0")</f>
        <v>195</v>
      </c>
      <c r="N24" s="3">
        <v>20</v>
      </c>
      <c r="O24" s="3">
        <v>23</v>
      </c>
    </row>
    <row r="25" spans="1:15" x14ac:dyDescent="0.2">
      <c r="A25" t="s">
        <v>230</v>
      </c>
      <c r="B25" t="s">
        <v>231</v>
      </c>
      <c r="C25" s="3">
        <v>161</v>
      </c>
      <c r="D25" s="3">
        <v>52</v>
      </c>
      <c r="E25" s="3" t="s">
        <v>7</v>
      </c>
      <c r="F25" s="3" t="s">
        <v>8</v>
      </c>
      <c r="G25" s="2">
        <f>_xlfn.IFNA(VLOOKUP(C25,'2019 TOH Results'!$A$2:$C$246,3,FALSE),"10:00:00")</f>
        <v>9.1732743055555566E-2</v>
      </c>
      <c r="H25" s="2">
        <f>_xlfn.IFNA(VLOOKUP(C25,'2019 TOH Results'!$E$2:$G$196,3,FALSE),"10:00:00")</f>
        <v>0.12371670138888885</v>
      </c>
      <c r="I25" s="2">
        <f>_xlfn.IFNA(VLOOKUP(C25,'2019 TOH Results'!$I$2:$K$85,3,FALSE),"10:00:00")</f>
        <v>0.14712756944444444</v>
      </c>
      <c r="J25" s="2">
        <f>_xlfn.IFNA(VLOOKUP(C25,'2019 TOH Results'!$M$2:$O$130,3,FALSE),"10:00:00")</f>
        <v>0.13902466435185179</v>
      </c>
      <c r="K25" s="2">
        <f>_xlfn.IFNA(VLOOKUP(C25,'2019 TOH Results'!$Q$2:$S$140,3,FALSE),)</f>
        <v>0.18305866898148154</v>
      </c>
      <c r="L25" s="7">
        <f>SUM(G25:K25)</f>
        <v>0.68466034722222213</v>
      </c>
      <c r="M25" s="3">
        <f>SUMIFS($Q$1:$U$1,G25:K25,"&gt;0")</f>
        <v>195</v>
      </c>
      <c r="N25" s="3">
        <v>21</v>
      </c>
      <c r="O25" s="3">
        <v>24</v>
      </c>
    </row>
    <row r="26" spans="1:15" x14ac:dyDescent="0.2">
      <c r="A26" t="s">
        <v>266</v>
      </c>
      <c r="B26" t="s">
        <v>267</v>
      </c>
      <c r="C26" s="3">
        <v>195</v>
      </c>
      <c r="D26" s="3">
        <v>65</v>
      </c>
      <c r="E26" s="3" t="s">
        <v>7</v>
      </c>
      <c r="F26" s="3" t="s">
        <v>8</v>
      </c>
      <c r="G26" s="2">
        <f>_xlfn.IFNA(VLOOKUP(C26,'2019 TOH Results'!$A$2:$C$246,3,FALSE),"10:00:00")</f>
        <v>9.1997743055555581E-2</v>
      </c>
      <c r="H26" s="2">
        <f>_xlfn.IFNA(VLOOKUP(C26,'2019 TOH Results'!$E$2:$G$196,3,FALSE),"10:00:00")</f>
        <v>0.12905624999999998</v>
      </c>
      <c r="I26" s="2">
        <f>_xlfn.IFNA(VLOOKUP(C26,'2019 TOH Results'!$I$2:$K$85,3,FALSE),"10:00:00")</f>
        <v>0.12997783564814813</v>
      </c>
      <c r="J26" s="2">
        <f>_xlfn.IFNA(VLOOKUP(C26,'2019 TOH Results'!$M$2:$O$130,3,FALSE),"10:00:00")</f>
        <v>0.15097078703703704</v>
      </c>
      <c r="K26" s="2">
        <f>_xlfn.IFNA(VLOOKUP(C26,'2019 TOH Results'!$Q$2:$S$140,3,FALSE),)</f>
        <v>0.19483939814814816</v>
      </c>
      <c r="L26" s="7">
        <f>SUM(G26:K26)</f>
        <v>0.69684201388888889</v>
      </c>
      <c r="M26" s="3">
        <f>SUMIFS($Q$1:$U$1,G26:K26,"&gt;0")</f>
        <v>195</v>
      </c>
      <c r="N26" s="3">
        <v>22</v>
      </c>
      <c r="O26" s="3">
        <v>25</v>
      </c>
    </row>
    <row r="27" spans="1:15" x14ac:dyDescent="0.2">
      <c r="A27" t="s">
        <v>337</v>
      </c>
      <c r="B27" t="s">
        <v>338</v>
      </c>
      <c r="C27" s="3">
        <v>257</v>
      </c>
      <c r="D27" s="3">
        <v>46</v>
      </c>
      <c r="E27" s="3" t="s">
        <v>14</v>
      </c>
      <c r="F27" s="3" t="s">
        <v>8</v>
      </c>
      <c r="G27" s="2">
        <f>_xlfn.IFNA(VLOOKUP(C27,'2019 TOH Results'!$A$2:$C$246,3,FALSE),"10:00:00")</f>
        <v>8.5803587962963002E-2</v>
      </c>
      <c r="H27" s="2">
        <f>_xlfn.IFNA(VLOOKUP(C27,'2019 TOH Results'!$E$2:$G$196,3,FALSE),"10:00:00")</f>
        <v>0.13456177083333332</v>
      </c>
      <c r="I27" s="2">
        <f>_xlfn.IFNA(VLOOKUP(C27,'2019 TOH Results'!$I$2:$K$85,3,FALSE),"10:00:00")</f>
        <v>0.12956656249999998</v>
      </c>
      <c r="J27" s="2">
        <f>_xlfn.IFNA(VLOOKUP(C27,'2019 TOH Results'!$M$2:$O$130,3,FALSE),"10:00:00")</f>
        <v>0.1389640046296296</v>
      </c>
      <c r="K27" s="2">
        <f>_xlfn.IFNA(VLOOKUP(C27,'2019 TOH Results'!$Q$2:$S$140,3,FALSE),)</f>
        <v>0.21367488425925929</v>
      </c>
      <c r="L27" s="7">
        <f>SUM(G27:K27)</f>
        <v>0.70257081018518519</v>
      </c>
      <c r="M27" s="3">
        <f>SUMIFS($Q$1:$U$1,G27:K27,"&gt;0")</f>
        <v>195</v>
      </c>
      <c r="N27" s="3">
        <v>4</v>
      </c>
      <c r="O27" s="3">
        <v>26</v>
      </c>
    </row>
    <row r="28" spans="1:15" x14ac:dyDescent="0.2">
      <c r="A28" t="s">
        <v>226</v>
      </c>
      <c r="B28" t="s">
        <v>66</v>
      </c>
      <c r="C28" s="3">
        <v>156</v>
      </c>
      <c r="D28" s="3">
        <v>39</v>
      </c>
      <c r="E28" s="3" t="s">
        <v>7</v>
      </c>
      <c r="F28" s="3" t="s">
        <v>8</v>
      </c>
      <c r="G28" s="2">
        <f>_xlfn.IFNA(VLOOKUP(C28,'2019 TOH Results'!$A$2:$C$246,3,FALSE),"10:00:00")</f>
        <v>8.5834537037037029E-2</v>
      </c>
      <c r="H28" s="2">
        <f>_xlfn.IFNA(VLOOKUP(C28,'2019 TOH Results'!$E$2:$G$196,3,FALSE),"10:00:00")</f>
        <v>0.13450028935185193</v>
      </c>
      <c r="I28" s="2">
        <f>_xlfn.IFNA(VLOOKUP(C28,'2019 TOH Results'!$I$2:$K$85,3,FALSE),"10:00:00")</f>
        <v>0.12960898148148137</v>
      </c>
      <c r="J28" s="2">
        <f>_xlfn.IFNA(VLOOKUP(C28,'2019 TOH Results'!$M$2:$O$130,3,FALSE),"10:00:00")</f>
        <v>0.13894767361111104</v>
      </c>
      <c r="K28" s="2">
        <f>_xlfn.IFNA(VLOOKUP(C28,'2019 TOH Results'!$Q$2:$S$140,3,FALSE),)</f>
        <v>0.21369121527777785</v>
      </c>
      <c r="L28" s="7">
        <f>SUM(G28:K28)</f>
        <v>0.70258269675925922</v>
      </c>
      <c r="M28" s="3">
        <f>SUMIFS($Q$1:$U$1,G28:K28,"&gt;0")</f>
        <v>195</v>
      </c>
      <c r="N28" s="3">
        <v>23</v>
      </c>
      <c r="O28" s="3">
        <v>27</v>
      </c>
    </row>
    <row r="29" spans="1:15" x14ac:dyDescent="0.2">
      <c r="A29" t="s">
        <v>137</v>
      </c>
      <c r="B29" t="s">
        <v>138</v>
      </c>
      <c r="C29" s="3">
        <v>86</v>
      </c>
      <c r="D29" s="3">
        <v>32</v>
      </c>
      <c r="E29" s="3" t="s">
        <v>14</v>
      </c>
      <c r="F29" s="3" t="s">
        <v>8</v>
      </c>
      <c r="G29" s="2">
        <f>_xlfn.IFNA(VLOOKUP(C29,'2019 TOH Results'!$A$2:$C$246,3,FALSE),"10:00:00")</f>
        <v>0.1001560416666667</v>
      </c>
      <c r="H29" s="2">
        <f>_xlfn.IFNA(VLOOKUP(C29,'2019 TOH Results'!$E$2:$G$196,3,FALSE),"10:00:00")</f>
        <v>0.13538509259259263</v>
      </c>
      <c r="I29" s="2">
        <f>_xlfn.IFNA(VLOOKUP(C29,'2019 TOH Results'!$I$2:$K$85,3,FALSE),"10:00:00")</f>
        <v>0.13787443287037027</v>
      </c>
      <c r="J29" s="2">
        <f>_xlfn.IFNA(VLOOKUP(C29,'2019 TOH Results'!$M$2:$O$130,3,FALSE),"10:00:00")</f>
        <v>0.1497647222222222</v>
      </c>
      <c r="K29" s="2">
        <f>_xlfn.IFNA(VLOOKUP(C29,'2019 TOH Results'!$Q$2:$S$140,3,FALSE),)</f>
        <v>0.21481861111111111</v>
      </c>
      <c r="L29" s="7">
        <f>SUM(G29:K29)</f>
        <v>0.7379989004629629</v>
      </c>
      <c r="M29" s="3">
        <f>SUMIFS($Q$1:$U$1,G29:K29,"&gt;0")</f>
        <v>195</v>
      </c>
      <c r="N29" s="3">
        <v>5</v>
      </c>
      <c r="O29" s="3">
        <v>28</v>
      </c>
    </row>
    <row r="30" spans="1:15" x14ac:dyDescent="0.2">
      <c r="A30" t="s">
        <v>414</v>
      </c>
      <c r="B30" t="s">
        <v>320</v>
      </c>
      <c r="C30" s="3">
        <v>325</v>
      </c>
      <c r="D30" s="3">
        <v>61</v>
      </c>
      <c r="E30" s="3" t="s">
        <v>7</v>
      </c>
      <c r="F30" s="3" t="s">
        <v>8</v>
      </c>
      <c r="G30" s="2">
        <f>_xlfn.IFNA(VLOOKUP(C30,'2019 TOH Results'!$A$2:$C$246,3,FALSE),"10:00:00")</f>
        <v>8.460533564814815E-2</v>
      </c>
      <c r="H30" s="2">
        <f>_xlfn.IFNA(VLOOKUP(C30,'2019 TOH Results'!$E$2:$G$196,3,FALSE),"10:00:00")</f>
        <v>0.12730984953703706</v>
      </c>
      <c r="I30" s="2">
        <f>_xlfn.IFNA(VLOOKUP(C30,'2019 TOH Results'!$I$2:$K$85,3,FALSE),"10:00:00")</f>
        <v>0.1424522222222222</v>
      </c>
      <c r="J30" s="2">
        <f>_xlfn.IFNA(VLOOKUP(C30,'2019 TOH Results'!$M$2:$O$130,3,FALSE),"10:00:00")</f>
        <v>0.14834120370370368</v>
      </c>
      <c r="K30" s="2">
        <f>_xlfn.IFNA(VLOOKUP(C30,'2019 TOH Results'!$Q$2:$S$140,3,FALSE),)</f>
        <v>0.23708703703703704</v>
      </c>
      <c r="L30" s="7">
        <f>SUM(G30:K30)</f>
        <v>0.73979564814814813</v>
      </c>
      <c r="M30" s="3">
        <f>SUMIFS($Q$1:$U$1,G30:K30,"&gt;0")</f>
        <v>195</v>
      </c>
      <c r="N30" s="3">
        <v>24</v>
      </c>
      <c r="O30" s="3">
        <v>29</v>
      </c>
    </row>
    <row r="31" spans="1:15" x14ac:dyDescent="0.2">
      <c r="A31" t="s">
        <v>116</v>
      </c>
      <c r="B31" t="s">
        <v>117</v>
      </c>
      <c r="C31" s="3">
        <v>72</v>
      </c>
      <c r="D31" s="3">
        <v>53</v>
      </c>
      <c r="E31" s="3" t="s">
        <v>7</v>
      </c>
      <c r="F31" s="3" t="s">
        <v>8</v>
      </c>
      <c r="G31" s="2">
        <f>_xlfn.IFNA(VLOOKUP(C31,'2019 TOH Results'!$A$2:$C$246,3,FALSE),"10:00:00")</f>
        <v>0.10023025462962964</v>
      </c>
      <c r="H31" s="2">
        <f>_xlfn.IFNA(VLOOKUP(C31,'2019 TOH Results'!$E$2:$G$196,3,FALSE),"10:00:00")</f>
        <v>0.13530686342592596</v>
      </c>
      <c r="I31" s="2">
        <f>_xlfn.IFNA(VLOOKUP(C31,'2019 TOH Results'!$I$2:$K$85,3,FALSE),"10:00:00")</f>
        <v>0.14345293981481477</v>
      </c>
      <c r="J31" s="2">
        <f>_xlfn.IFNA(VLOOKUP(C31,'2019 TOH Results'!$M$2:$O$130,3,FALSE),"10:00:00")</f>
        <v>0.14978806712962961</v>
      </c>
      <c r="K31" s="2">
        <f>_xlfn.IFNA(VLOOKUP(C31,'2019 TOH Results'!$Q$2:$S$140,3,FALSE),)</f>
        <v>0.22258461805555557</v>
      </c>
      <c r="L31" s="7">
        <f>SUM(G31:K31)</f>
        <v>0.75136274305555562</v>
      </c>
      <c r="M31" s="3">
        <f>SUMIFS($Q$1:$U$1,G31:K31,"&gt;0")</f>
        <v>195</v>
      </c>
      <c r="N31" s="3">
        <v>25</v>
      </c>
      <c r="O31" s="3">
        <v>30</v>
      </c>
    </row>
    <row r="32" spans="1:15" x14ac:dyDescent="0.2">
      <c r="A32" t="s">
        <v>304</v>
      </c>
      <c r="B32" t="s">
        <v>66</v>
      </c>
      <c r="C32" s="3">
        <v>229</v>
      </c>
      <c r="D32" s="3">
        <v>51</v>
      </c>
      <c r="E32" s="3" t="s">
        <v>7</v>
      </c>
      <c r="F32" s="3" t="s">
        <v>8</v>
      </c>
      <c r="G32" s="2">
        <f>_xlfn.IFNA(VLOOKUP(C32,'2019 TOH Results'!$A$2:$C$246,3,FALSE),"10:00:00")</f>
        <v>9.3328576388888917E-2</v>
      </c>
      <c r="H32" s="2">
        <f>_xlfn.IFNA(VLOOKUP(C32,'2019 TOH Results'!$E$2:$G$196,3,FALSE),"10:00:00")</f>
        <v>0.1408615046296296</v>
      </c>
      <c r="I32" s="2">
        <f>_xlfn.IFNA(VLOOKUP(C32,'2019 TOH Results'!$I$2:$K$85,3,FALSE),"10:00:00")</f>
        <v>0.14428246527777777</v>
      </c>
      <c r="J32" s="2">
        <f>_xlfn.IFNA(VLOOKUP(C32,'2019 TOH Results'!$M$2:$O$130,3,FALSE),"10:00:00")</f>
        <v>0.14474949074074073</v>
      </c>
      <c r="K32" s="2">
        <f>_xlfn.IFNA(VLOOKUP(C32,'2019 TOH Results'!$Q$2:$S$140,3,FALSE),)</f>
        <v>0.22903523148148147</v>
      </c>
      <c r="L32" s="7">
        <f>SUM(G32:K32)</f>
        <v>0.75225726851851848</v>
      </c>
      <c r="M32" s="3">
        <f>SUMIFS($Q$1:$U$1,G32:K32,"&gt;0")</f>
        <v>195</v>
      </c>
      <c r="N32" s="3">
        <v>26</v>
      </c>
      <c r="O32" s="3">
        <v>31</v>
      </c>
    </row>
    <row r="33" spans="1:15" x14ac:dyDescent="0.2">
      <c r="A33" t="s">
        <v>293</v>
      </c>
      <c r="B33" t="s">
        <v>294</v>
      </c>
      <c r="C33" s="3">
        <v>216</v>
      </c>
      <c r="D33" s="3">
        <v>37</v>
      </c>
      <c r="E33" s="3" t="s">
        <v>7</v>
      </c>
      <c r="F33" s="3" t="s">
        <v>8</v>
      </c>
      <c r="G33" s="2">
        <f>_xlfn.IFNA(VLOOKUP(C33,'2019 TOH Results'!$A$2:$C$246,3,FALSE),"10:00:00")</f>
        <v>0.1031119328703704</v>
      </c>
      <c r="H33" s="2">
        <f>_xlfn.IFNA(VLOOKUP(C33,'2019 TOH Results'!$E$2:$G$196,3,FALSE),"10:00:00")</f>
        <v>0.14632891203703702</v>
      </c>
      <c r="I33" s="2">
        <f>_xlfn.IFNA(VLOOKUP(C33,'2019 TOH Results'!$I$2:$K$85,3,FALSE),"10:00:00")</f>
        <v>0.16521979166666667</v>
      </c>
      <c r="J33" s="2">
        <f>_xlfn.IFNA(VLOOKUP(C33,'2019 TOH Results'!$M$2:$O$130,3,FALSE),"10:00:00")</f>
        <v>0.15981651620370368</v>
      </c>
      <c r="K33" s="2">
        <f>_xlfn.IFNA(VLOOKUP(C33,'2019 TOH Results'!$Q$2:$S$140,3,FALSE),)</f>
        <v>0.20363255787037038</v>
      </c>
      <c r="L33" s="7">
        <f>SUM(G33:K33)</f>
        <v>0.77810971064814816</v>
      </c>
      <c r="M33" s="3">
        <f>SUMIFS($Q$1:$U$1,G33:K33,"&gt;0")</f>
        <v>195</v>
      </c>
      <c r="N33" s="3">
        <v>27</v>
      </c>
      <c r="O33" s="3">
        <v>32</v>
      </c>
    </row>
    <row r="34" spans="1:15" x14ac:dyDescent="0.2">
      <c r="A34" t="s">
        <v>61</v>
      </c>
      <c r="B34" t="s">
        <v>62</v>
      </c>
      <c r="C34" s="3">
        <v>33</v>
      </c>
      <c r="D34" s="3">
        <v>42</v>
      </c>
      <c r="E34" s="3" t="s">
        <v>7</v>
      </c>
      <c r="F34" s="3" t="s">
        <v>8</v>
      </c>
      <c r="G34" s="2">
        <f>_xlfn.IFNA(VLOOKUP(C34,'2019 TOH Results'!$A$2:$C$246,3,FALSE),"10:00:00")</f>
        <v>9.6381018518518546E-2</v>
      </c>
      <c r="H34" s="2">
        <f>_xlfn.IFNA(VLOOKUP(C34,'2019 TOH Results'!$E$2:$G$196,3,FALSE),"10:00:00")</f>
        <v>0.14466392361111108</v>
      </c>
      <c r="I34" s="2">
        <f>_xlfn.IFNA(VLOOKUP(C34,'2019 TOH Results'!$I$2:$K$85,3,FALSE),"10:00:00")</f>
        <v>0.14508627314814815</v>
      </c>
      <c r="J34" s="2">
        <f>_xlfn.IFNA(VLOOKUP(C34,'2019 TOH Results'!$M$2:$O$130,3,FALSE),"10:00:00")</f>
        <v>0.16278211805555554</v>
      </c>
      <c r="K34" s="2">
        <f>_xlfn.IFNA(VLOOKUP(C34,'2019 TOH Results'!$Q$2:$S$140,3,FALSE),)</f>
        <v>0.24225260416666666</v>
      </c>
      <c r="L34" s="7">
        <f>SUM(G34:K34)</f>
        <v>0.79116593749999997</v>
      </c>
      <c r="M34" s="3">
        <f>SUMIFS($Q$1:$U$1,G34:K34,"&gt;0")</f>
        <v>195</v>
      </c>
      <c r="N34" s="3">
        <v>28</v>
      </c>
      <c r="O34" s="3">
        <v>33</v>
      </c>
    </row>
    <row r="35" spans="1:15" x14ac:dyDescent="0.2">
      <c r="A35" t="s">
        <v>219</v>
      </c>
      <c r="B35" t="s">
        <v>111</v>
      </c>
      <c r="C35" s="3">
        <v>149</v>
      </c>
      <c r="D35" s="3">
        <v>38</v>
      </c>
      <c r="E35" s="3" t="s">
        <v>14</v>
      </c>
      <c r="F35" s="3" t="s">
        <v>8</v>
      </c>
      <c r="G35" s="2">
        <f>_xlfn.IFNA(VLOOKUP(C35,'2019 TOH Results'!$A$2:$C$246,3,FALSE),"10:00:00")</f>
        <v>9.640584490740739E-2</v>
      </c>
      <c r="H35" s="2">
        <f>_xlfn.IFNA(VLOOKUP(C35,'2019 TOH Results'!$E$2:$G$196,3,FALSE),"10:00:00")</f>
        <v>0.14469013888888893</v>
      </c>
      <c r="I35" s="2">
        <f>_xlfn.IFNA(VLOOKUP(C35,'2019 TOH Results'!$I$2:$K$85,3,FALSE),"10:00:00")</f>
        <v>0.14504538194444438</v>
      </c>
      <c r="J35" s="2">
        <f>_xlfn.IFNA(VLOOKUP(C35,'2019 TOH Results'!$M$2:$O$130,3,FALSE),"10:00:00")</f>
        <v>0.16275356481481479</v>
      </c>
      <c r="K35" s="2">
        <f>_xlfn.IFNA(VLOOKUP(C35,'2019 TOH Results'!$Q$2:$S$140,3,FALSE),)</f>
        <v>0.24228115740740741</v>
      </c>
      <c r="L35" s="7">
        <f>SUM(G35:K35)</f>
        <v>0.7911760879629629</v>
      </c>
      <c r="M35" s="3">
        <f>SUMIFS($Q$1:$U$1,G35:K35,"&gt;0")</f>
        <v>195</v>
      </c>
      <c r="N35" s="3">
        <v>14</v>
      </c>
      <c r="O35" s="3">
        <v>62</v>
      </c>
    </row>
    <row r="36" spans="1:15" x14ac:dyDescent="0.2">
      <c r="A36" t="s">
        <v>243</v>
      </c>
      <c r="B36" t="s">
        <v>81</v>
      </c>
      <c r="C36" s="3">
        <v>173</v>
      </c>
      <c r="D36" s="3">
        <v>35</v>
      </c>
      <c r="E36" s="3" t="s">
        <v>7</v>
      </c>
      <c r="F36" s="3" t="s">
        <v>8</v>
      </c>
      <c r="G36" s="2">
        <f>_xlfn.IFNA(VLOOKUP(C36,'2019 TOH Results'!$A$2:$C$246,3,FALSE),"10:00:00")</f>
        <v>0.12511090277777781</v>
      </c>
      <c r="H36" s="2">
        <f>_xlfn.IFNA(VLOOKUP(C36,'2019 TOH Results'!$E$2:$G$196,3,FALSE),"10:00:00")</f>
        <v>0.15520732638888884</v>
      </c>
      <c r="I36" s="2">
        <f>_xlfn.IFNA(VLOOKUP(C36,'2019 TOH Results'!$I$2:$K$85,3,FALSE),"10:00:00")</f>
        <v>0.18135908564814818</v>
      </c>
      <c r="J36" s="2">
        <f>_xlfn.IFNA(VLOOKUP(C36,'2019 TOH Results'!$M$2:$O$130,3,FALSE),"10:00:00")</f>
        <v>0.1665803472222222</v>
      </c>
      <c r="K36" s="2">
        <f>_xlfn.IFNA(VLOOKUP(C36,'2019 TOH Results'!$Q$2:$S$140,3,FALSE),)</f>
        <v>0.24822289351851851</v>
      </c>
      <c r="L36" s="7">
        <f>SUM(G36:K36)</f>
        <v>0.87648055555555549</v>
      </c>
      <c r="M36" s="3">
        <f>SUMIFS($Q$1:$U$1,G36:K36,"&gt;0")</f>
        <v>195</v>
      </c>
      <c r="N36" s="3">
        <v>29</v>
      </c>
      <c r="O36" s="3">
        <v>34</v>
      </c>
    </row>
    <row r="37" spans="1:15" x14ac:dyDescent="0.2">
      <c r="A37" t="s">
        <v>345</v>
      </c>
      <c r="B37" t="s">
        <v>167</v>
      </c>
      <c r="C37" s="3">
        <v>262</v>
      </c>
      <c r="D37" s="3">
        <v>55</v>
      </c>
      <c r="E37" s="3" t="s">
        <v>7</v>
      </c>
      <c r="F37" s="3" t="s">
        <v>8</v>
      </c>
      <c r="G37" s="2">
        <f>_xlfn.IFNA(VLOOKUP(C37,'2019 TOH Results'!$A$2:$C$246,3,FALSE),"10:00:00")</f>
        <v>0.12503783564814819</v>
      </c>
      <c r="H37" s="2">
        <f>_xlfn.IFNA(VLOOKUP(C37,'2019 TOH Results'!$E$2:$G$196,3,FALSE),"10:00:00")</f>
        <v>0.15524807870370366</v>
      </c>
      <c r="I37" s="2">
        <f>_xlfn.IFNA(VLOOKUP(C37,'2019 TOH Results'!$I$2:$K$85,3,FALSE),"10:00:00")</f>
        <v>0.1814253935185185</v>
      </c>
      <c r="J37" s="2">
        <f>_xlfn.IFNA(VLOOKUP(C37,'2019 TOH Results'!$M$2:$O$130,3,FALSE),"10:00:00")</f>
        <v>0.16653542824074069</v>
      </c>
      <c r="K37" s="2">
        <f>_xlfn.IFNA(VLOOKUP(C37,'2019 TOH Results'!$Q$2:$S$140,3,FALSE),)</f>
        <v>0.24826781250000002</v>
      </c>
      <c r="L37" s="7">
        <f>SUM(G37:K37)</f>
        <v>0.876514548611111</v>
      </c>
      <c r="M37" s="3">
        <f>SUMIFS($Q$1:$U$1,G37:K37,"&gt;0")</f>
        <v>195</v>
      </c>
      <c r="N37" s="3">
        <v>30</v>
      </c>
      <c r="O37" s="3">
        <v>35</v>
      </c>
    </row>
    <row r="38" spans="1:15" x14ac:dyDescent="0.2">
      <c r="A38" t="s">
        <v>47</v>
      </c>
      <c r="B38" t="s">
        <v>429</v>
      </c>
      <c r="C38" s="3">
        <v>350</v>
      </c>
      <c r="D38" s="3">
        <v>60</v>
      </c>
      <c r="E38" s="3" t="s">
        <v>14</v>
      </c>
      <c r="F38" s="3" t="s">
        <v>8</v>
      </c>
      <c r="G38" s="2">
        <f>_xlfn.IFNA(VLOOKUP(C38,'2019 TOH Results'!$A$2:$C$246,3,FALSE),"10:00:00")</f>
        <v>8.0733101851851896E-2</v>
      </c>
      <c r="H38" s="2">
        <f>_xlfn.IFNA(VLOOKUP(C38,'2019 TOH Results'!$E$2:$G$196,3,FALSE),"10:00:00")</f>
        <v>0.1025477314814815</v>
      </c>
      <c r="J38" s="2">
        <f>_xlfn.IFNA(VLOOKUP(C38,'2019 TOH Results'!$M$2:$O$130,3,FALSE),"10:00:00")</f>
        <v>0.12577798611111113</v>
      </c>
      <c r="K38" s="2">
        <f>_xlfn.IFNA(VLOOKUP(C38,'2019 TOH Results'!$Q$2:$S$140,3,FALSE),)</f>
        <v>8.0543981481481508E-2</v>
      </c>
      <c r="L38" s="7">
        <f>SUM(G38:K38)</f>
        <v>0.38960280092592603</v>
      </c>
      <c r="M38" s="3">
        <f>SUMIFS($Q$1:$U$1,G38:K38,"&gt;0")</f>
        <v>162</v>
      </c>
      <c r="N38" s="3">
        <v>6</v>
      </c>
      <c r="O38" s="3">
        <v>36</v>
      </c>
    </row>
    <row r="39" spans="1:15" x14ac:dyDescent="0.2">
      <c r="A39" t="s">
        <v>139</v>
      </c>
      <c r="B39" t="s">
        <v>140</v>
      </c>
      <c r="C39" s="3">
        <v>87</v>
      </c>
      <c r="D39" s="3">
        <v>51</v>
      </c>
      <c r="E39" s="3" t="s">
        <v>14</v>
      </c>
      <c r="F39" s="3" t="s">
        <v>8</v>
      </c>
      <c r="G39" s="2">
        <f>_xlfn.IFNA(VLOOKUP(C39,'2019 TOH Results'!$A$2:$C$246,3,FALSE),"10:00:00")</f>
        <v>7.9026423611111118E-2</v>
      </c>
      <c r="H39" s="2">
        <f>_xlfn.IFNA(VLOOKUP(C39,'2019 TOH Results'!$E$2:$G$196,3,FALSE),"10:00:00")</f>
        <v>0.11290439814814818</v>
      </c>
      <c r="J39" s="2">
        <f>_xlfn.IFNA(VLOOKUP(C39,'2019 TOH Results'!$M$2:$O$130,3,FALSE),"10:00:00")</f>
        <v>0.12694040509259258</v>
      </c>
      <c r="K39" s="2">
        <f>_xlfn.IFNA(VLOOKUP(C39,'2019 TOH Results'!$Q$2:$S$140,3,FALSE),)</f>
        <v>0.17602255787037036</v>
      </c>
      <c r="L39" s="7">
        <f>SUM(G39:K39)</f>
        <v>0.49489378472222223</v>
      </c>
      <c r="M39" s="3">
        <f>SUMIFS($Q$1:$U$1,G39:K39,"&gt;0")</f>
        <v>162</v>
      </c>
      <c r="N39" s="3">
        <v>7</v>
      </c>
      <c r="O39" s="3">
        <v>37</v>
      </c>
    </row>
    <row r="40" spans="1:15" x14ac:dyDescent="0.2">
      <c r="A40" t="s">
        <v>69</v>
      </c>
      <c r="B40" t="s">
        <v>70</v>
      </c>
      <c r="C40" s="3">
        <v>40</v>
      </c>
      <c r="D40" s="3">
        <v>33</v>
      </c>
      <c r="E40" s="3" t="s">
        <v>7</v>
      </c>
      <c r="F40" s="3" t="s">
        <v>8</v>
      </c>
      <c r="G40" s="2">
        <f>_xlfn.IFNA(VLOOKUP(C40,'2019 TOH Results'!$A$2:$C$246,3,FALSE),"10:00:00")</f>
        <v>8.7199930555555527E-2</v>
      </c>
      <c r="H40" s="2">
        <f>_xlfn.IFNA(VLOOKUP(C40,'2019 TOH Results'!$E$2:$G$196,3,FALSE),"10:00:00")</f>
        <v>0.1511324189814815</v>
      </c>
      <c r="J40" s="2">
        <f>_xlfn.IFNA(VLOOKUP(C40,'2019 TOH Results'!$M$2:$O$130,3,FALSE),"10:00:00")</f>
        <v>0.18663686342592595</v>
      </c>
      <c r="K40" s="2">
        <f>_xlfn.IFNA(VLOOKUP(C40,'2019 TOH Results'!$Q$2:$S$140,3,FALSE),)</f>
        <v>0.20115248842592587</v>
      </c>
      <c r="L40" s="7">
        <f>SUM(G40:K40)</f>
        <v>0.6261217013888889</v>
      </c>
      <c r="M40" s="3">
        <f>SUMIFS($Q$1:$U$1,G40:K40,"&gt;0")</f>
        <v>162</v>
      </c>
      <c r="N40" s="3">
        <v>31</v>
      </c>
      <c r="O40" s="3">
        <v>38</v>
      </c>
    </row>
    <row r="41" spans="1:15" x14ac:dyDescent="0.2">
      <c r="A41" t="s">
        <v>202</v>
      </c>
      <c r="B41" t="s">
        <v>203</v>
      </c>
      <c r="C41" s="3">
        <v>137</v>
      </c>
      <c r="D41" s="3">
        <v>47</v>
      </c>
      <c r="E41" s="3" t="s">
        <v>7</v>
      </c>
      <c r="F41" s="3" t="s">
        <v>8</v>
      </c>
      <c r="G41" s="2">
        <f>_xlfn.IFNA(VLOOKUP(C41,'2019 TOH Results'!$A$2:$C$246,3,FALSE),"10:00:00")</f>
        <v>7.7091365740740769E-2</v>
      </c>
      <c r="H41" s="2">
        <f>_xlfn.IFNA(VLOOKUP(C41,'2019 TOH Results'!$E$2:$G$196,3,FALSE),"10:00:00")</f>
        <v>6.6368090277777736E-2</v>
      </c>
      <c r="I41" s="2">
        <f>_xlfn.IFNA(VLOOKUP(C41,'2019 TOH Results'!$I$2:$K$85,3,FALSE),"10:00:00")</f>
        <v>0.11952350694444447</v>
      </c>
      <c r="J41" s="2">
        <f>_xlfn.IFNA(VLOOKUP(C41,'2019 TOH Results'!$M$2:$O$130,3,FALSE),"10:00:00")</f>
        <v>0.12249531250000001</v>
      </c>
      <c r="L41" s="7">
        <f>SUM(G41:K41)</f>
        <v>0.38547827546296298</v>
      </c>
      <c r="M41" s="3">
        <f>SUMIFS($Q$1:$U$1,G41:K41,"&gt;0")</f>
        <v>143</v>
      </c>
      <c r="N41" s="3">
        <v>33</v>
      </c>
      <c r="O41" s="3">
        <v>40</v>
      </c>
    </row>
    <row r="42" spans="1:15" x14ac:dyDescent="0.2">
      <c r="A42" t="s">
        <v>370</v>
      </c>
      <c r="B42" t="s">
        <v>371</v>
      </c>
      <c r="C42" s="3">
        <v>286</v>
      </c>
      <c r="D42" s="3">
        <v>60</v>
      </c>
      <c r="E42" s="3" t="s">
        <v>7</v>
      </c>
      <c r="F42" s="3" t="s">
        <v>8</v>
      </c>
      <c r="G42" s="2">
        <f>_xlfn.IFNA(VLOOKUP(C42,'2019 TOH Results'!$A$2:$C$246,3,FALSE),"10:00:00")</f>
        <v>7.2686770833333358E-2</v>
      </c>
      <c r="H42" s="2">
        <f>_xlfn.IFNA(VLOOKUP(C42,'2019 TOH Results'!$E$2:$G$196,3,FALSE),"10:00:00")</f>
        <v>9.7609305555555581E-2</v>
      </c>
      <c r="I42" s="2">
        <f>_xlfn.IFNA(VLOOKUP(C42,'2019 TOH Results'!$I$2:$K$85,3,FALSE),"10:00:00")</f>
        <v>0.11238515046296293</v>
      </c>
      <c r="J42" s="2">
        <f>_xlfn.IFNA(VLOOKUP(C42,'2019 TOH Results'!$M$2:$O$140,3,FALSE),"10:00:00")</f>
        <v>0.11514876157407405</v>
      </c>
      <c r="L42" s="7">
        <f>SUM(G42:K42)</f>
        <v>0.39782998842592593</v>
      </c>
      <c r="M42" s="3">
        <f>SUMIFS($Q$1:$U$1,G42:K42,"&gt;0")</f>
        <v>143</v>
      </c>
      <c r="N42" s="3">
        <v>34</v>
      </c>
      <c r="O42" s="3">
        <v>41</v>
      </c>
    </row>
    <row r="43" spans="1:15" x14ac:dyDescent="0.2">
      <c r="A43" t="s">
        <v>32</v>
      </c>
      <c r="B43" t="s">
        <v>33</v>
      </c>
      <c r="C43" s="3">
        <v>15</v>
      </c>
      <c r="D43" s="3">
        <v>50</v>
      </c>
      <c r="F43" s="3" t="s">
        <v>27</v>
      </c>
      <c r="G43" s="2">
        <f>_xlfn.IFNA(VLOOKUP(C43,'2019 TOH Results'!$A$2:$C$246,3,FALSE),"10:00:00")</f>
        <v>7.6456932870370364E-2</v>
      </c>
      <c r="H43" s="2">
        <f>_xlfn.IFNA(VLOOKUP(C43,'2019 TOH Results'!$E$2:$G$196,3,FALSE),"10:00:00")</f>
        <v>0.10704525462962972</v>
      </c>
      <c r="I43" s="2">
        <f>_xlfn.IFNA(VLOOKUP(C43,'2019 TOH Results'!$I$2:$K$85,3,FALSE),"10:00:00")</f>
        <v>0.12268298611111106</v>
      </c>
      <c r="J43" s="2">
        <f>_xlfn.IFNA(VLOOKUP(C43,'2019 TOH Results'!$M$2:$O$130,3,FALSE),"10:00:00")</f>
        <v>0.1172203819444444</v>
      </c>
      <c r="L43" s="7">
        <f>SUM(G43:K43)</f>
        <v>0.42340555555555554</v>
      </c>
      <c r="M43" s="3">
        <f>SUMIFS($Q$1:$U$1,G43:K43,"&gt;0")</f>
        <v>143</v>
      </c>
      <c r="N43" s="3">
        <v>1</v>
      </c>
      <c r="O43" s="3">
        <v>42</v>
      </c>
    </row>
    <row r="44" spans="1:15" x14ac:dyDescent="0.2">
      <c r="A44" t="s">
        <v>34</v>
      </c>
      <c r="B44" t="s">
        <v>35</v>
      </c>
      <c r="C44" s="3">
        <v>16</v>
      </c>
      <c r="D44" s="3">
        <v>55</v>
      </c>
      <c r="E44" s="3" t="s">
        <v>7</v>
      </c>
      <c r="F44" s="3" t="s">
        <v>8</v>
      </c>
      <c r="G44" s="2">
        <f>_xlfn.IFNA(VLOOKUP(C44,'2019 TOH Results'!$A$2:$C$246,3,FALSE),"10:00:00")</f>
        <v>7.4849537037037006E-2</v>
      </c>
      <c r="H44" s="2">
        <f>_xlfn.IFNA(VLOOKUP(C44,'2019 TOH Results'!$E$2:$G$196,3,FALSE),"10:00:00")</f>
        <v>0.10684597222222231</v>
      </c>
      <c r="I44" s="2">
        <f>_xlfn.IFNA(VLOOKUP(C44,'2019 TOH Results'!$I$2:$K$85,3,FALSE),"10:00:00")</f>
        <v>0.11655184027777771</v>
      </c>
      <c r="J44" s="2">
        <f>_xlfn.IFNA(VLOOKUP(C44,'2019 TOH Results'!$M$2:$O$130,3,FALSE),"10:00:00")</f>
        <v>0.12654083333333332</v>
      </c>
      <c r="L44" s="7">
        <f>SUM(G44:K44)</f>
        <v>0.42478818287037035</v>
      </c>
      <c r="M44" s="3">
        <f>SUMIFS($Q$1:$U$1,G44:K44,"&gt;0")</f>
        <v>143</v>
      </c>
      <c r="N44" s="3">
        <v>35</v>
      </c>
      <c r="O44" s="3">
        <v>43</v>
      </c>
    </row>
    <row r="45" spans="1:15" x14ac:dyDescent="0.2">
      <c r="A45" t="s">
        <v>229</v>
      </c>
      <c r="B45" t="s">
        <v>190</v>
      </c>
      <c r="C45" s="3">
        <v>160</v>
      </c>
      <c r="D45" s="3">
        <v>27</v>
      </c>
      <c r="E45" s="3" t="s">
        <v>7</v>
      </c>
      <c r="F45" s="3" t="s">
        <v>8</v>
      </c>
      <c r="G45" s="2">
        <f>_xlfn.IFNA(VLOOKUP(C45,'2019 TOH Results'!$A$2:$C$246,3,FALSE),"10:00:00")</f>
        <v>9.0084432870370379E-2</v>
      </c>
      <c r="H45" s="2">
        <f>_xlfn.IFNA(VLOOKUP(C45,'2019 TOH Results'!$E$2:$G$196,3,FALSE),"10:00:00")</f>
        <v>0.10832861111111119</v>
      </c>
      <c r="I45" s="2">
        <f>_xlfn.IFNA(VLOOKUP(C45,'2019 TOH Results'!$I$2:$K$85,3,FALSE),"10:00:00")</f>
        <v>0.11066275462962955</v>
      </c>
      <c r="J45" s="2">
        <f>_xlfn.IFNA(VLOOKUP(C45,'2019 TOH Results'!$M$2:$O$130,3,FALSE),"10:00:00")</f>
        <v>0.13294005787037033</v>
      </c>
      <c r="L45" s="7">
        <f>SUM(G45:K45)</f>
        <v>0.44201585648148145</v>
      </c>
      <c r="M45" s="3">
        <f>SUMIFS($Q$1:$U$1,G45:K45,"&gt;0")</f>
        <v>143</v>
      </c>
      <c r="N45" s="3">
        <v>36</v>
      </c>
      <c r="O45" s="3">
        <v>44</v>
      </c>
    </row>
    <row r="46" spans="1:15" x14ac:dyDescent="0.2">
      <c r="A46" t="s">
        <v>233</v>
      </c>
      <c r="B46" t="s">
        <v>20</v>
      </c>
      <c r="C46" s="3">
        <v>164</v>
      </c>
      <c r="D46" s="3">
        <v>55</v>
      </c>
      <c r="E46" s="3" t="s">
        <v>7</v>
      </c>
      <c r="F46" s="3" t="s">
        <v>8</v>
      </c>
      <c r="G46" s="2">
        <f>_xlfn.IFNA(VLOOKUP(C46,'2019 TOH Results'!$A$2:$C$246,3,FALSE),"10:00:00")</f>
        <v>7.520828703703708E-2</v>
      </c>
      <c r="H46" s="2">
        <f>_xlfn.IFNA(VLOOKUP(C46,'2019 TOH Results'!$E$2:$G$196,3,FALSE),"10:00:00")</f>
        <v>0.14098273148148149</v>
      </c>
      <c r="I46" s="2">
        <f>_xlfn.IFNA(VLOOKUP(C46,'2019 TOH Results'!$I$2:$K$85,3,FALSE),"10:00:00")</f>
        <v>0.11923660879629627</v>
      </c>
      <c r="J46" s="2">
        <f>_xlfn.IFNA(VLOOKUP(C46,'2019 TOH Results'!$M$2:$O$140,3,FALSE),"10:00:00")</f>
        <v>0.11476465277777781</v>
      </c>
      <c r="L46" s="7">
        <f>SUM(G46:K46)</f>
        <v>0.45019228009259266</v>
      </c>
      <c r="M46" s="3">
        <f>SUMIFS($Q$1:$U$1,G46:K46,"&gt;0")</f>
        <v>143</v>
      </c>
      <c r="N46" s="3">
        <v>37</v>
      </c>
      <c r="O46" s="3">
        <v>45</v>
      </c>
    </row>
    <row r="47" spans="1:15" x14ac:dyDescent="0.2">
      <c r="A47" t="s">
        <v>163</v>
      </c>
      <c r="B47" t="s">
        <v>164</v>
      </c>
      <c r="C47" s="3">
        <v>106</v>
      </c>
      <c r="D47" s="3">
        <v>30</v>
      </c>
      <c r="E47" s="3" t="s">
        <v>14</v>
      </c>
      <c r="F47" s="3" t="s">
        <v>8</v>
      </c>
      <c r="G47" s="2">
        <f>_xlfn.IFNA(VLOOKUP(C47,'2019 TOH Results'!$A$2:$C$246,3,FALSE),"10:00:00")</f>
        <v>8.2079398148148186E-2</v>
      </c>
      <c r="H47" s="2">
        <f>_xlfn.IFNA(VLOOKUP(C47,'2019 TOH Results'!$E$2:$G$196,3,FALSE),"10:00:00")</f>
        <v>0.1175334027777778</v>
      </c>
      <c r="I47" s="2">
        <f>_xlfn.IFNA(VLOOKUP(C47,'2019 TOH Results'!$I$2:$K$85,3,FALSE),"10:00:00")</f>
        <v>0.135181574074074</v>
      </c>
      <c r="J47" s="2">
        <f>_xlfn.IFNA(VLOOKUP(C47,'2019 TOH Results'!$M$2:$O$130,3,FALSE),"10:00:00")</f>
        <v>0.13694496527777777</v>
      </c>
      <c r="L47" s="7">
        <f>SUM(G47:K47)</f>
        <v>0.47173934027777775</v>
      </c>
      <c r="M47" s="3">
        <f>SUMIFS($Q$1:$U$1,G47:K47,"&gt;0")</f>
        <v>143</v>
      </c>
      <c r="N47" s="3">
        <v>8</v>
      </c>
      <c r="O47" s="3">
        <v>46</v>
      </c>
    </row>
    <row r="48" spans="1:15" x14ac:dyDescent="0.2">
      <c r="A48" t="s">
        <v>122</v>
      </c>
      <c r="B48" t="s">
        <v>26</v>
      </c>
      <c r="C48" s="3">
        <v>75</v>
      </c>
      <c r="D48" s="3">
        <v>57</v>
      </c>
      <c r="E48" s="3" t="s">
        <v>7</v>
      </c>
      <c r="F48" s="3" t="s">
        <v>8</v>
      </c>
      <c r="G48" s="2">
        <f>_xlfn.IFNA(VLOOKUP(C48,'2019 TOH Results'!$A$2:$C$246,3,FALSE),"10:00:00")</f>
        <v>8.2070312499999964E-2</v>
      </c>
      <c r="H48" s="2">
        <f>_xlfn.IFNA(VLOOKUP(C48,'2019 TOH Results'!$E$2:$G$196,3,FALSE),"10:00:00")</f>
        <v>0.117525300925926</v>
      </c>
      <c r="I48" s="2">
        <f>_xlfn.IFNA(VLOOKUP(C48,'2019 TOH Results'!$I$2:$K$85,3,FALSE),"10:00:00")</f>
        <v>0.13606822916666661</v>
      </c>
      <c r="J48" s="2">
        <f>_xlfn.IFNA(VLOOKUP(C48,'2019 TOH Results'!$M$2:$O$130,3,FALSE),"10:00:00")</f>
        <v>0.13694050925925921</v>
      </c>
      <c r="L48" s="7">
        <f>SUM(G48:K48)</f>
        <v>0.47260435185185179</v>
      </c>
      <c r="M48" s="3">
        <f>SUMIFS($Q$1:$U$1,G48:K48,"&gt;0")</f>
        <v>143</v>
      </c>
      <c r="N48" s="3">
        <v>38</v>
      </c>
      <c r="O48" s="3">
        <v>47</v>
      </c>
    </row>
    <row r="49" spans="1:15" x14ac:dyDescent="0.2">
      <c r="A49" t="s">
        <v>246</v>
      </c>
      <c r="B49" t="s">
        <v>126</v>
      </c>
      <c r="C49" s="3">
        <v>176</v>
      </c>
      <c r="D49" s="3">
        <v>28</v>
      </c>
      <c r="E49" s="3" t="s">
        <v>7</v>
      </c>
      <c r="F49" s="3" t="s">
        <v>8</v>
      </c>
      <c r="G49" s="2">
        <f>_xlfn.IFNA(VLOOKUP(C49,'2019 TOH Results'!$A$2:$C$246,3,FALSE),"10:00:00")</f>
        <v>7.9178321759259318E-2</v>
      </c>
      <c r="H49" s="2">
        <f>_xlfn.IFNA(VLOOKUP(C49,'2019 TOH Results'!$E$2:$G$196,3,FALSE),"10:00:00")</f>
        <v>0.14946896990740738</v>
      </c>
      <c r="I49" s="2">
        <f>_xlfn.IFNA(VLOOKUP(C49,'2019 TOH Results'!$I$2:$K$85,3,FALSE),"10:00:00")</f>
        <v>0.13595767361111111</v>
      </c>
      <c r="J49" s="2">
        <f>_xlfn.IFNA(VLOOKUP(C49,'2019 TOH Results'!$M$2:$O$130,3,FALSE),"10:00:00")</f>
        <v>0.12122569444444442</v>
      </c>
      <c r="L49" s="7">
        <f>SUM(G49:K49)</f>
        <v>0.48583065972222222</v>
      </c>
      <c r="M49" s="3">
        <f>SUMIFS($Q$1:$U$1,G49:K49,"&gt;0")</f>
        <v>143</v>
      </c>
      <c r="N49" s="3">
        <v>39</v>
      </c>
      <c r="O49" s="3">
        <v>48</v>
      </c>
    </row>
    <row r="50" spans="1:15" x14ac:dyDescent="0.2">
      <c r="A50" t="s">
        <v>258</v>
      </c>
      <c r="B50" t="s">
        <v>62</v>
      </c>
      <c r="C50" s="3">
        <v>189</v>
      </c>
      <c r="D50" s="3">
        <v>40</v>
      </c>
      <c r="E50" s="3" t="s">
        <v>7</v>
      </c>
      <c r="F50" s="3" t="s">
        <v>8</v>
      </c>
      <c r="G50" s="2">
        <f>_xlfn.IFNA(VLOOKUP(C50,'2019 TOH Results'!$A$2:$C$246,3,FALSE),"10:00:00")</f>
        <v>8.4508159722222254E-2</v>
      </c>
      <c r="H50" s="2">
        <f>_xlfn.IFNA(VLOOKUP(C50,'2019 TOH Results'!$E$2:$G$196,3,FALSE),"10:00:00")</f>
        <v>0.12755276620370365</v>
      </c>
      <c r="I50" s="2">
        <f>_xlfn.IFNA(VLOOKUP(C50,'2019 TOH Results'!$I$2:$K$85,3,FALSE),"10:00:00")</f>
        <v>0.14660486111111115</v>
      </c>
      <c r="J50" s="2">
        <f>_xlfn.IFNA(VLOOKUP(C50,'2019 TOH Results'!$M$2:$O$130,3,FALSE),"10:00:00")</f>
        <v>0.12818380787037031</v>
      </c>
      <c r="L50" s="7">
        <f>SUM(G50:K50)</f>
        <v>0.48684959490740737</v>
      </c>
      <c r="M50" s="3">
        <f>SUMIFS($Q$1:$U$1,G50:K50,"&gt;0")</f>
        <v>143</v>
      </c>
      <c r="N50" s="3">
        <v>40</v>
      </c>
      <c r="O50" s="3">
        <v>49</v>
      </c>
    </row>
    <row r="51" spans="1:15" x14ac:dyDescent="0.2">
      <c r="A51" t="s">
        <v>204</v>
      </c>
      <c r="B51" t="s">
        <v>205</v>
      </c>
      <c r="C51" s="3">
        <v>138</v>
      </c>
      <c r="D51" s="3">
        <v>31</v>
      </c>
      <c r="E51" s="3" t="s">
        <v>7</v>
      </c>
      <c r="F51" s="3" t="s">
        <v>8</v>
      </c>
      <c r="G51" s="2">
        <f>_xlfn.IFNA(VLOOKUP(C51,'2019 TOH Results'!$A$2:$C$246,3,FALSE),"10:00:00")</f>
        <v>8.4513368055555593E-2</v>
      </c>
      <c r="H51" s="2">
        <f>_xlfn.IFNA(VLOOKUP(C51,'2019 TOH Results'!$E$2:$G$196,3,FALSE),"10:00:00")</f>
        <v>0.1275574074074074</v>
      </c>
      <c r="I51" s="2">
        <f>_xlfn.IFNA(VLOOKUP(C51,'2019 TOH Results'!$I$2:$K$85,3,FALSE),"10:00:00")</f>
        <v>0.14658792824074068</v>
      </c>
      <c r="J51" s="2">
        <f>_xlfn.IFNA(VLOOKUP(C51,'2019 TOH Results'!$M$2:$O$130,3,FALSE),"10:00:00")</f>
        <v>0.12819141203703704</v>
      </c>
      <c r="L51" s="7">
        <f>SUM(G51:K51)</f>
        <v>0.48685011574074072</v>
      </c>
      <c r="M51" s="3">
        <f>SUMIFS($Q$1:$U$1,G51:K51,"&gt;0")</f>
        <v>143</v>
      </c>
      <c r="N51" s="3">
        <v>41</v>
      </c>
      <c r="O51" s="3">
        <v>50</v>
      </c>
    </row>
    <row r="52" spans="1:15" x14ac:dyDescent="0.2">
      <c r="A52" t="s">
        <v>289</v>
      </c>
      <c r="B52" t="s">
        <v>290</v>
      </c>
      <c r="C52" s="3">
        <v>214</v>
      </c>
      <c r="D52" s="3">
        <v>51</v>
      </c>
      <c r="E52" s="3" t="s">
        <v>14</v>
      </c>
      <c r="F52" s="3" t="s">
        <v>8</v>
      </c>
      <c r="G52" s="2">
        <f>_xlfn.IFNA(VLOOKUP(C52,'2019 TOH Results'!$A$2:$C$246,3,FALSE),"10:00:00")</f>
        <v>9.1166932870370365E-2</v>
      </c>
      <c r="H52" s="2">
        <f>_xlfn.IFNA(VLOOKUP(C52,'2019 TOH Results'!$E$2:$G$196,3,FALSE),"10:00:00")</f>
        <v>0.12121535879629636</v>
      </c>
      <c r="I52" s="2">
        <f>_xlfn.IFNA(VLOOKUP(C52,'2019 TOH Results'!$I$2:$K$85,3,FALSE),"10:00:00")</f>
        <v>0.13417405092592588</v>
      </c>
      <c r="J52" s="2">
        <f>_xlfn.IFNA(VLOOKUP(C52,'2019 TOH Results'!$M$2:$O$130,3,FALSE),"10:00:00")</f>
        <v>0.14471678240740737</v>
      </c>
      <c r="L52" s="7">
        <f>SUM(G52:K52)</f>
        <v>0.49127312499999998</v>
      </c>
      <c r="M52" s="3">
        <f>SUMIFS($Q$1:$U$1,G52:K52,"&gt;0")</f>
        <v>143</v>
      </c>
      <c r="N52" s="3">
        <v>9</v>
      </c>
      <c r="O52" s="3">
        <v>51</v>
      </c>
    </row>
    <row r="53" spans="1:15" x14ac:dyDescent="0.2">
      <c r="A53" t="s">
        <v>252</v>
      </c>
      <c r="B53" t="s">
        <v>62</v>
      </c>
      <c r="C53" s="3">
        <v>181</v>
      </c>
      <c r="D53" s="3">
        <v>52</v>
      </c>
      <c r="E53" s="3" t="s">
        <v>7</v>
      </c>
      <c r="F53" s="3" t="s">
        <v>8</v>
      </c>
      <c r="G53" s="2">
        <f>_xlfn.IFNA(VLOOKUP(C53,'2019 TOH Results'!$A$2:$C$246,3,FALSE),"10:00:00")</f>
        <v>8.3709768518518524E-2</v>
      </c>
      <c r="H53" s="2">
        <f>_xlfn.IFNA(VLOOKUP(C53,'2019 TOH Results'!$E$2:$G$196,3,FALSE),"10:00:00")</f>
        <v>0.11998988425925922</v>
      </c>
      <c r="I53" s="2">
        <f>_xlfn.IFNA(VLOOKUP(C53,'2019 TOH Results'!$I$2:$K$85,3,FALSE),"10:00:00")</f>
        <v>0.14847050925925931</v>
      </c>
      <c r="J53" s="2">
        <f>_xlfn.IFNA(VLOOKUP(C53,'2019 TOH Results'!$M$2:$O$130,3,FALSE),"10:00:00")</f>
        <v>0.14073981481481479</v>
      </c>
      <c r="L53" s="7">
        <f>SUM(G53:K53)</f>
        <v>0.49290997685185184</v>
      </c>
      <c r="M53" s="3">
        <f>SUMIFS($Q$1:$U$1,G53:K53,"&gt;0")</f>
        <v>143</v>
      </c>
      <c r="N53" s="3">
        <v>42</v>
      </c>
      <c r="O53" s="3">
        <v>52</v>
      </c>
    </row>
    <row r="54" spans="1:15" x14ac:dyDescent="0.2">
      <c r="A54" t="s">
        <v>262</v>
      </c>
      <c r="B54" t="s">
        <v>62</v>
      </c>
      <c r="C54" s="3">
        <v>192</v>
      </c>
      <c r="D54" s="3">
        <v>38</v>
      </c>
      <c r="E54" s="3" t="s">
        <v>7</v>
      </c>
      <c r="F54" s="3" t="s">
        <v>8</v>
      </c>
      <c r="G54" s="2">
        <f>_xlfn.IFNA(VLOOKUP(C54,'2019 TOH Results'!$A$2:$C$246,3,FALSE),"10:00:00")</f>
        <v>9.1571203703703696E-2</v>
      </c>
      <c r="H54" s="2">
        <f>_xlfn.IFNA(VLOOKUP(C54,'2019 TOH Results'!$E$2:$G$196,3,FALSE),"10:00:00")</f>
        <v>0.13567065972222225</v>
      </c>
      <c r="I54" s="2">
        <f>_xlfn.IFNA(VLOOKUP(C54,'2019 TOH Results'!$I$2:$K$85,3,FALSE),"10:00:00")</f>
        <v>0.14368107638888888</v>
      </c>
      <c r="J54" s="2">
        <f>_xlfn.IFNA(VLOOKUP(C54,'2019 TOH Results'!$M$2:$O$130,3,FALSE),"10:00:00")</f>
        <v>0.12296112268518516</v>
      </c>
      <c r="L54" s="7">
        <f>SUM(G54:K54)</f>
        <v>0.4938840625</v>
      </c>
      <c r="M54" s="3">
        <f>SUMIFS($Q$1:$U$1,G54:K54,"&gt;0")</f>
        <v>143</v>
      </c>
      <c r="N54" s="3">
        <v>43</v>
      </c>
      <c r="O54" s="3">
        <v>53</v>
      </c>
    </row>
    <row r="55" spans="1:15" x14ac:dyDescent="0.2">
      <c r="A55" t="s">
        <v>79</v>
      </c>
      <c r="B55" t="s">
        <v>42</v>
      </c>
      <c r="C55" s="3">
        <v>45</v>
      </c>
      <c r="D55" s="3">
        <v>64</v>
      </c>
      <c r="E55" s="3" t="s">
        <v>7</v>
      </c>
      <c r="F55" s="3" t="s">
        <v>8</v>
      </c>
      <c r="G55" s="2">
        <f>_xlfn.IFNA(VLOOKUP(C55,'2019 TOH Results'!$A$2:$C$246,3,FALSE),"10:00:00")</f>
        <v>9.0804398148148113E-2</v>
      </c>
      <c r="H55" s="2">
        <f>_xlfn.IFNA(VLOOKUP(C55,'2019 TOH Results'!$E$2:$G$196,3,FALSE),"10:00:00")</f>
        <v>0.11776168981481488</v>
      </c>
      <c r="I55" s="2">
        <f>_xlfn.IFNA(VLOOKUP(C55,'2019 TOH Results'!$I$2:$K$85,3,FALSE),"10:00:00")</f>
        <v>0.12845032407407408</v>
      </c>
      <c r="J55" s="2">
        <f>_xlfn.IFNA(VLOOKUP(C55,'2019 TOH Results'!$M$2:$O$130,3,FALSE),"10:00:00")</f>
        <v>0.15730878472222221</v>
      </c>
      <c r="L55" s="7">
        <f>SUM(G55:K55)</f>
        <v>0.49432519675925929</v>
      </c>
      <c r="M55" s="3">
        <f>SUMIFS($Q$1:$U$1,G55:K55,"&gt;0")</f>
        <v>143</v>
      </c>
      <c r="N55" s="3">
        <v>44</v>
      </c>
      <c r="O55" s="3">
        <v>54</v>
      </c>
    </row>
    <row r="56" spans="1:15" x14ac:dyDescent="0.2">
      <c r="A56" t="s">
        <v>201</v>
      </c>
      <c r="B56" t="s">
        <v>174</v>
      </c>
      <c r="C56" s="3">
        <v>135</v>
      </c>
      <c r="D56" s="3">
        <v>36</v>
      </c>
      <c r="E56" s="3" t="s">
        <v>7</v>
      </c>
      <c r="F56" s="3" t="s">
        <v>8</v>
      </c>
      <c r="G56" s="2">
        <f>_xlfn.IFNA(VLOOKUP(C56,'2019 TOH Results'!$A$2:$C$246,3,FALSE),"10:00:00")</f>
        <v>9.4843217592592621E-2</v>
      </c>
      <c r="H56" s="2">
        <f>_xlfn.IFNA(VLOOKUP(C56,'2019 TOH Results'!$E$2:$G$196,3,FALSE),"10:00:00")</f>
        <v>0.13834622685185188</v>
      </c>
      <c r="I56" s="2">
        <f>_xlfn.IFNA(VLOOKUP(C56,'2019 TOH Results'!$I$2:$K$85,3,FALSE),"10:00:00")</f>
        <v>0.13141081018518513</v>
      </c>
      <c r="J56" s="2">
        <f>_xlfn.IFNA(VLOOKUP(C56,'2019 TOH Results'!$M$2:$O$130,3,FALSE),"10:00:00")</f>
        <v>0.13052962962962961</v>
      </c>
      <c r="L56" s="7">
        <f>SUM(G56:K56)</f>
        <v>0.49512988425925925</v>
      </c>
      <c r="M56" s="3">
        <f>SUMIFS($Q$1:$U$1,G56:K56,"&gt;0")</f>
        <v>143</v>
      </c>
      <c r="N56" s="3">
        <v>45</v>
      </c>
      <c r="O56" s="3">
        <v>55</v>
      </c>
    </row>
    <row r="57" spans="1:15" x14ac:dyDescent="0.2">
      <c r="A57" t="s">
        <v>189</v>
      </c>
      <c r="B57" t="s">
        <v>190</v>
      </c>
      <c r="C57" s="3">
        <v>125</v>
      </c>
      <c r="D57" s="3">
        <v>37</v>
      </c>
      <c r="E57" s="3" t="s">
        <v>7</v>
      </c>
      <c r="F57" s="3" t="s">
        <v>8</v>
      </c>
      <c r="G57" s="2">
        <f>_xlfn.IFNA(VLOOKUP(C57,'2019 TOH Results'!$A$2:$C$246,3,FALSE),"10:00:00")</f>
        <v>9.4980428240740711E-2</v>
      </c>
      <c r="H57" s="2">
        <f>_xlfn.IFNA(VLOOKUP(C57,'2019 TOH Results'!$E$2:$G$196,3,FALSE),"10:00:00")</f>
        <v>0.1382119560185186</v>
      </c>
      <c r="I57" s="2">
        <f>_xlfn.IFNA(VLOOKUP(C57,'2019 TOH Results'!$I$2:$K$85,3,FALSE),"10:00:00")</f>
        <v>0.13141270833333329</v>
      </c>
      <c r="J57" s="2">
        <f>_xlfn.IFNA(VLOOKUP(C57,'2019 TOH Results'!$M$2:$O$130,3,FALSE),"10:00:00")</f>
        <v>0.13057890046296294</v>
      </c>
      <c r="L57" s="7">
        <f>SUM(G57:K57)</f>
        <v>0.49518399305555555</v>
      </c>
      <c r="M57" s="3">
        <f>SUMIFS($Q$1:$U$1,G57:K57,"&gt;0")</f>
        <v>143</v>
      </c>
      <c r="N57" s="3">
        <v>46</v>
      </c>
      <c r="O57" s="3">
        <v>56</v>
      </c>
    </row>
    <row r="58" spans="1:15" x14ac:dyDescent="0.2">
      <c r="A58" t="s">
        <v>86</v>
      </c>
      <c r="B58" t="s">
        <v>87</v>
      </c>
      <c r="C58" s="3">
        <v>50</v>
      </c>
      <c r="D58" s="3">
        <v>43</v>
      </c>
      <c r="E58" s="3" t="s">
        <v>14</v>
      </c>
      <c r="F58" s="3" t="s">
        <v>8</v>
      </c>
      <c r="G58" s="2">
        <f>_xlfn.IFNA(VLOOKUP(C58,'2019 TOH Results'!$A$2:$C$246,3,FALSE),"10:00:00")</f>
        <v>8.8009259259259287E-2</v>
      </c>
      <c r="H58" s="2">
        <f>_xlfn.IFNA(VLOOKUP(C58,'2019 TOH Results'!$E$2:$G$196,3,FALSE),"10:00:00")</f>
        <v>0.1343172685185185</v>
      </c>
      <c r="I58" s="2">
        <f>_xlfn.IFNA(VLOOKUP(C58,'2019 TOH Results'!$I$2:$K$85,3,FALSE),"10:00:00")</f>
        <v>0.1442796643518518</v>
      </c>
      <c r="J58" s="2">
        <f>_xlfn.IFNA(VLOOKUP(C58,'2019 TOH Results'!$M$2:$O$130,3,FALSE),"10:00:00")</f>
        <v>0.14017197916666663</v>
      </c>
      <c r="L58" s="7">
        <f>SUM(G58:K58)</f>
        <v>0.50677817129629621</v>
      </c>
      <c r="M58" s="3">
        <f>SUMIFS($Q$1:$U$1,G58:K58,"&gt;0")</f>
        <v>143</v>
      </c>
      <c r="N58" s="3">
        <v>10</v>
      </c>
      <c r="O58" s="3">
        <v>57</v>
      </c>
    </row>
    <row r="59" spans="1:15" x14ac:dyDescent="0.2">
      <c r="A59" t="s">
        <v>358</v>
      </c>
      <c r="B59" t="s">
        <v>359</v>
      </c>
      <c r="C59" s="3">
        <v>274</v>
      </c>
      <c r="D59" s="3">
        <v>44</v>
      </c>
      <c r="E59" s="3" t="s">
        <v>14</v>
      </c>
      <c r="F59" s="3" t="s">
        <v>8</v>
      </c>
      <c r="G59" s="2">
        <f>_xlfn.IFNA(VLOOKUP(C59,'2019 TOH Results'!$A$2:$C$246,3,FALSE),"10:00:00")</f>
        <v>9.072883101851853E-2</v>
      </c>
      <c r="H59" s="2">
        <f>_xlfn.IFNA(VLOOKUP(C59,'2019 TOH Results'!$E$2:$G$196,3,FALSE),"10:00:00")</f>
        <v>0.13638721064814818</v>
      </c>
      <c r="I59" s="2">
        <f>_xlfn.IFNA(VLOOKUP(C59,'2019 TOH Results'!$I$2:$K$85,3,FALSE),"10:00:00")</f>
        <v>0.13950003472222217</v>
      </c>
      <c r="J59" s="2">
        <f>_xlfn.IFNA(VLOOKUP(C59,'2019 TOH Results'!$M$2:$O$130,3,FALSE),"10:00:00")</f>
        <v>0.14717028935185184</v>
      </c>
      <c r="L59" s="7">
        <f>SUM(G59:K59)</f>
        <v>0.51378636574074066</v>
      </c>
      <c r="M59" s="3">
        <f>SUMIFS($Q$1:$U$1,G59:K59,"&gt;0")</f>
        <v>143</v>
      </c>
      <c r="N59" s="3">
        <v>11</v>
      </c>
      <c r="O59" s="3">
        <v>58</v>
      </c>
    </row>
    <row r="60" spans="1:15" x14ac:dyDescent="0.2">
      <c r="A60" t="s">
        <v>217</v>
      </c>
      <c r="B60" t="s">
        <v>218</v>
      </c>
      <c r="C60" s="3">
        <v>148</v>
      </c>
      <c r="D60" s="3">
        <v>48</v>
      </c>
      <c r="E60" s="3" t="s">
        <v>14</v>
      </c>
      <c r="F60" s="3" t="s">
        <v>8</v>
      </c>
      <c r="G60" s="2">
        <f>_xlfn.IFNA(VLOOKUP(C60,'2019 TOH Results'!$A$2:$C$246,3,FALSE),"10:00:00")</f>
        <v>9.3944745370370342E-2</v>
      </c>
      <c r="H60" s="2">
        <f>_xlfn.IFNA(VLOOKUP(C60,'2019 TOH Results'!$E$2:$G$196,3,FALSE),"10:00:00")</f>
        <v>0.13865423611111122</v>
      </c>
      <c r="I60" s="2">
        <f>_xlfn.IFNA(VLOOKUP(C60,'2019 TOH Results'!$I$2:$K$85,3,FALSE),"10:00:00")</f>
        <v>0.14237415509259249</v>
      </c>
      <c r="J60" s="2">
        <f>_xlfn.IFNA(VLOOKUP(C60,'2019 TOH Results'!$M$2:$O$130,3,FALSE),"10:00:00")</f>
        <v>0.1569278819444444</v>
      </c>
      <c r="L60" s="7">
        <f>SUM(G60:K60)</f>
        <v>0.53190101851851845</v>
      </c>
      <c r="M60" s="3">
        <f>SUMIFS($Q$1:$U$1,G60:K60,"&gt;0")</f>
        <v>143</v>
      </c>
      <c r="N60" s="3">
        <v>12</v>
      </c>
      <c r="O60" s="3">
        <v>59</v>
      </c>
    </row>
    <row r="61" spans="1:15" x14ac:dyDescent="0.2">
      <c r="A61" t="s">
        <v>375</v>
      </c>
      <c r="B61" t="s">
        <v>159</v>
      </c>
      <c r="C61" s="3">
        <v>289</v>
      </c>
      <c r="D61" s="3">
        <v>55</v>
      </c>
      <c r="E61" s="3" t="s">
        <v>7</v>
      </c>
      <c r="F61" s="3" t="s">
        <v>8</v>
      </c>
      <c r="G61" s="2">
        <f>_xlfn.IFNA(VLOOKUP(C61,'2019 TOH Results'!$A$2:$C$246,3,FALSE),"10:00:00")</f>
        <v>9.5475243055555603E-2</v>
      </c>
      <c r="H61" s="2">
        <f>_xlfn.IFNA(VLOOKUP(C61,'2019 TOH Results'!$E$2:$G$196,3,FALSE),"10:00:00")</f>
        <v>0.14113666666666658</v>
      </c>
      <c r="I61" s="2">
        <f>_xlfn.IFNA(VLOOKUP(C61,'2019 TOH Results'!$I$2:$K$85,3,FALSE),"10:00:00")</f>
        <v>0.15313770833333334</v>
      </c>
      <c r="J61" s="2">
        <f>_xlfn.IFNA(VLOOKUP(C61,'2019 TOH Results'!$M$2:$O$130,3,FALSE),"10:00:00")</f>
        <v>0.15706547453703701</v>
      </c>
      <c r="L61" s="7">
        <f>SUM(G61:K61)</f>
        <v>0.54681509259259253</v>
      </c>
      <c r="M61" s="3">
        <f>SUMIFS($Q$1:$U$1,G61:K61,"&gt;0")</f>
        <v>143</v>
      </c>
      <c r="N61" s="3">
        <v>47</v>
      </c>
      <c r="O61" s="3">
        <v>60</v>
      </c>
    </row>
    <row r="62" spans="1:15" x14ac:dyDescent="0.2">
      <c r="A62" t="s">
        <v>268</v>
      </c>
      <c r="B62" t="s">
        <v>269</v>
      </c>
      <c r="C62" s="3">
        <v>196</v>
      </c>
      <c r="D62" s="3">
        <v>0</v>
      </c>
      <c r="E62" s="3" t="s">
        <v>14</v>
      </c>
      <c r="F62" s="3" t="s">
        <v>8</v>
      </c>
      <c r="G62" s="2">
        <f>_xlfn.IFNA(VLOOKUP(C62,'2019 TOH Results'!$A$2:$C$246,3,FALSE),"10:00:00")</f>
        <v>9.4446030092592614E-2</v>
      </c>
      <c r="H62" s="2">
        <f>_xlfn.IFNA(VLOOKUP(C62,'2019 TOH Results'!$E$2:$G$196,3,FALSE),"10:00:00")</f>
        <v>0.14776305555555558</v>
      </c>
      <c r="I62" s="2">
        <f>_xlfn.IFNA(VLOOKUP(C62,'2019 TOH Results'!$I$2:$K$85,3,FALSE),"10:00:00")</f>
        <v>0.14838972222222219</v>
      </c>
      <c r="J62" s="2">
        <f>_xlfn.IFNA(VLOOKUP(C62,'2019 TOH Results'!$M$2:$O$130,3,FALSE),"10:00:00")</f>
        <v>0.15692537037037035</v>
      </c>
      <c r="L62" s="7">
        <f>SUM(G62:K62)</f>
        <v>0.54752417824074073</v>
      </c>
      <c r="M62" s="3">
        <f>SUMIFS($Q$1:$U$1,G62:K62,"&gt;0")</f>
        <v>143</v>
      </c>
      <c r="N62" s="3">
        <v>13</v>
      </c>
      <c r="O62" s="3">
        <v>61</v>
      </c>
    </row>
    <row r="63" spans="1:15" x14ac:dyDescent="0.2">
      <c r="A63" t="s">
        <v>152</v>
      </c>
      <c r="B63" t="s">
        <v>153</v>
      </c>
      <c r="C63" s="3">
        <v>95</v>
      </c>
      <c r="D63" s="3">
        <v>47</v>
      </c>
      <c r="E63" s="3" t="s">
        <v>7</v>
      </c>
      <c r="F63" s="3" t="s">
        <v>8</v>
      </c>
      <c r="G63" s="2">
        <f>_xlfn.IFNA(VLOOKUP(C63,'2019 TOH Results'!$A$2:$C$246,3,FALSE),"10:00:00")</f>
        <v>9.9857361111111098E-2</v>
      </c>
      <c r="H63" s="2">
        <f>_xlfn.IFNA(VLOOKUP(C63,'2019 TOH Results'!$E$2:$G$196,3,FALSE),"10:00:00")</f>
        <v>0.1344688194444445</v>
      </c>
      <c r="I63" s="2">
        <f>_xlfn.IFNA(VLOOKUP(C63,'2019 TOH Results'!$I$2:$K$85,3,FALSE),"10:00:00")</f>
        <v>0.15452194444444439</v>
      </c>
      <c r="J63" s="2">
        <f>_xlfn.IFNA(VLOOKUP(C63,'2019 TOH Results'!$M$2:$O$130,3,FALSE),"10:00:00")</f>
        <v>0.17040170138888883</v>
      </c>
      <c r="L63" s="7">
        <f>SUM(G63:K63)</f>
        <v>0.55924982638888876</v>
      </c>
      <c r="M63" s="3">
        <f>SUMIFS($Q$1:$U$1,G63:K63,"&gt;0")</f>
        <v>143</v>
      </c>
      <c r="N63" s="3">
        <v>48</v>
      </c>
      <c r="O63" s="3">
        <v>63</v>
      </c>
    </row>
    <row r="64" spans="1:15" x14ac:dyDescent="0.2">
      <c r="A64" t="s">
        <v>129</v>
      </c>
      <c r="B64" t="s">
        <v>131</v>
      </c>
      <c r="C64" s="3">
        <v>81</v>
      </c>
      <c r="D64" s="3">
        <v>36</v>
      </c>
      <c r="E64" s="3" t="s">
        <v>7</v>
      </c>
      <c r="F64" s="3" t="s">
        <v>8</v>
      </c>
      <c r="G64" s="2">
        <f>_xlfn.IFNA(VLOOKUP(C64,'2019 TOH Results'!$A$2:$C$246,3,FALSE),"10:00:00")</f>
        <v>9.6306967592592607E-2</v>
      </c>
      <c r="H64" s="2">
        <f>_xlfn.IFNA(VLOOKUP(C64,'2019 TOH Results'!$E$2:$G$196,3,FALSE),"10:00:00")</f>
        <v>0.13776578703703707</v>
      </c>
      <c r="I64" s="2">
        <f>_xlfn.IFNA(VLOOKUP(C64,'2019 TOH Results'!$I$2:$K$85,3,FALSE),"10:00:00")</f>
        <v>0.15628247685185181</v>
      </c>
      <c r="J64" s="2">
        <f>_xlfn.IFNA(VLOOKUP(C64,'2019 TOH Results'!$M$2:$O$130,3,FALSE),"10:00:00")</f>
        <v>0.17179025462962955</v>
      </c>
      <c r="L64" s="7">
        <f>SUM(G64:K64)</f>
        <v>0.56214548611111104</v>
      </c>
      <c r="M64" s="3">
        <f>SUMIFS($Q$1:$U$1,G64:K64,"&gt;0")</f>
        <v>143</v>
      </c>
      <c r="N64" s="3">
        <v>49</v>
      </c>
      <c r="O64" s="3">
        <v>64</v>
      </c>
    </row>
    <row r="65" spans="1:15" x14ac:dyDescent="0.2">
      <c r="A65" t="s">
        <v>238</v>
      </c>
      <c r="B65" t="s">
        <v>239</v>
      </c>
      <c r="C65" s="3">
        <v>169</v>
      </c>
      <c r="D65" s="3">
        <v>32</v>
      </c>
      <c r="E65" s="3" t="s">
        <v>7</v>
      </c>
      <c r="F65" s="3" t="s">
        <v>8</v>
      </c>
      <c r="G65" s="2">
        <f>_xlfn.IFNA(VLOOKUP(C65,'2019 TOH Results'!$A$2:$C$246,3,FALSE),"10:00:00")</f>
        <v>0.10303550925925931</v>
      </c>
      <c r="H65" s="2">
        <f>_xlfn.IFNA(VLOOKUP(C65,'2019 TOH Results'!$E$2:$G$196,3,FALSE),"10:00:00")</f>
        <v>0.14644307870370371</v>
      </c>
      <c r="I65" s="2">
        <f>_xlfn.IFNA(VLOOKUP(C65,'2019 TOH Results'!$I$2:$K$85,3,FALSE),"10:00:00")</f>
        <v>0.16512209490740737</v>
      </c>
      <c r="J65" s="2">
        <f>_xlfn.IFNA(VLOOKUP(C65,'2019 TOH Results'!$M$2:$O$130,3,FALSE),"10:00:00")</f>
        <v>0.15979305555555551</v>
      </c>
      <c r="L65" s="7">
        <f>SUM(G65:K65)</f>
        <v>0.57439373842592589</v>
      </c>
      <c r="M65" s="3">
        <f>SUMIFS($Q$1:$U$1,G65:K65,"&gt;0")</f>
        <v>143</v>
      </c>
      <c r="N65" s="3">
        <v>50</v>
      </c>
      <c r="O65" s="3">
        <v>65</v>
      </c>
    </row>
    <row r="66" spans="1:15" x14ac:dyDescent="0.2">
      <c r="A66" t="s">
        <v>314</v>
      </c>
      <c r="B66" t="s">
        <v>315</v>
      </c>
      <c r="C66" s="3">
        <v>238</v>
      </c>
      <c r="D66" s="3">
        <v>32</v>
      </c>
      <c r="E66" s="3" t="s">
        <v>14</v>
      </c>
      <c r="F66" s="3" t="s">
        <v>8</v>
      </c>
      <c r="G66" s="2">
        <f>_xlfn.IFNA(VLOOKUP(C66,'2019 TOH Results'!$A$2:$C$246,3,FALSE),"10:00:00")</f>
        <v>0.10309057870370369</v>
      </c>
      <c r="H66" s="2">
        <f>_xlfn.IFNA(VLOOKUP(C66,'2019 TOH Results'!$E$2:$G$196,3,FALSE),"10:00:00")</f>
        <v>0.14769375000000007</v>
      </c>
      <c r="I66" s="2">
        <f>_xlfn.IFNA(VLOOKUP(C66,'2019 TOH Results'!$I$2:$K$85,3,FALSE),"10:00:00")</f>
        <v>0.16385870370370359</v>
      </c>
      <c r="J66" s="2">
        <v>0.20629629629629631</v>
      </c>
      <c r="L66" s="7">
        <f>SUM(G66:K66)</f>
        <v>0.62093932870370372</v>
      </c>
      <c r="M66" s="3">
        <f>SUMIFS($Q$1:$U$1,G66:K66,"&gt;0")</f>
        <v>143</v>
      </c>
      <c r="N66" s="3">
        <v>15</v>
      </c>
      <c r="O66" s="3">
        <v>66</v>
      </c>
    </row>
    <row r="67" spans="1:15" x14ac:dyDescent="0.2">
      <c r="A67" t="s">
        <v>183</v>
      </c>
      <c r="B67" t="s">
        <v>184</v>
      </c>
      <c r="C67" s="3">
        <v>121</v>
      </c>
      <c r="D67" s="3">
        <v>28</v>
      </c>
      <c r="E67" s="3" t="s">
        <v>7</v>
      </c>
      <c r="F67" s="3" t="s">
        <v>8</v>
      </c>
      <c r="G67" s="2">
        <f>_xlfn.IFNA(VLOOKUP(C67,'2019 TOH Results'!$A$2:$C$246,3,FALSE),"10:00:00")</f>
        <v>9.8064143518518554E-2</v>
      </c>
      <c r="H67" s="2">
        <f>_xlfn.IFNA(VLOOKUP(C67,'2019 TOH Results'!$E$2:$G$196,3,FALSE),"10:00:00")</f>
        <v>0.15268283564814816</v>
      </c>
      <c r="I67" s="2">
        <f>_xlfn.IFNA(VLOOKUP(C67,'2019 TOH Results'!$I$2:$K$85,3,FALSE),"10:00:00")</f>
        <v>0.16401593749999993</v>
      </c>
      <c r="J67" s="2">
        <v>0.20629629629629631</v>
      </c>
      <c r="L67" s="7">
        <f>SUM(G67:K67)</f>
        <v>0.62105921296296296</v>
      </c>
      <c r="M67" s="3">
        <f>SUMIFS($Q$1:$U$1,G67:K67,"&gt;0")</f>
        <v>143</v>
      </c>
      <c r="N67" s="3">
        <v>51</v>
      </c>
      <c r="O67" s="3">
        <v>67</v>
      </c>
    </row>
    <row r="68" spans="1:15" x14ac:dyDescent="0.2">
      <c r="A68" t="s">
        <v>82</v>
      </c>
      <c r="B68" t="s">
        <v>83</v>
      </c>
      <c r="C68" s="3">
        <v>48</v>
      </c>
      <c r="D68" s="3">
        <v>59</v>
      </c>
      <c r="E68" s="3" t="s">
        <v>7</v>
      </c>
      <c r="F68" s="3" t="s">
        <v>8</v>
      </c>
      <c r="G68" s="2">
        <f>_xlfn.IFNA(VLOOKUP(C68,'2019 TOH Results'!$A$2:$C$246,3,FALSE),"10:00:00")</f>
        <v>7.4722222222222245E-2</v>
      </c>
      <c r="H68" s="2">
        <f>_xlfn.IFNA(VLOOKUP(C68,'2019 TOH Results'!$E$2:$G$196,3,FALSE),"10:00:00")</f>
        <v>9.050988425925921E-2</v>
      </c>
      <c r="J68" s="2">
        <f>_xlfn.IFNA(VLOOKUP(C68,'2019 TOH Results'!$M$2:$O$140,3,FALSE),"10:00:00")</f>
        <v>0.10647542824074069</v>
      </c>
      <c r="L68" s="7">
        <f>SUM(G68:K68)</f>
        <v>0.27170753472222214</v>
      </c>
      <c r="M68" s="3">
        <f>SUMIFS($Q$1:$U$1,G68:K68,"&gt;0")</f>
        <v>110</v>
      </c>
      <c r="N68" s="3">
        <v>52</v>
      </c>
      <c r="O68" s="3">
        <v>68</v>
      </c>
    </row>
    <row r="69" spans="1:15" x14ac:dyDescent="0.2">
      <c r="A69" t="s">
        <v>45</v>
      </c>
      <c r="B69" t="s">
        <v>46</v>
      </c>
      <c r="C69" s="3">
        <v>22</v>
      </c>
      <c r="D69" s="3">
        <v>43</v>
      </c>
      <c r="E69" s="3" t="s">
        <v>7</v>
      </c>
      <c r="F69" s="3" t="s">
        <v>8</v>
      </c>
      <c r="G69" s="2">
        <f>_xlfn.IFNA(VLOOKUP(C69,'2019 TOH Results'!$A$2:$C$246,3,FALSE),"10:00:00")</f>
        <v>8.4652777777777799E-2</v>
      </c>
      <c r="H69" s="2">
        <f>_xlfn.IFNA(VLOOKUP(C69,'2019 TOH Results'!$E$2:$G$196,3,FALSE),"10:00:00")</f>
        <v>0.11510187499999996</v>
      </c>
      <c r="J69" s="2">
        <f>_xlfn.IFNA(VLOOKUP(C69,'2019 TOH Results'!$M$2:$O$130,3,FALSE),"10:00:00")</f>
        <v>0.11732613425925925</v>
      </c>
      <c r="L69" s="7">
        <f>SUM(G69:K69)</f>
        <v>0.31708078703703702</v>
      </c>
      <c r="M69" s="3">
        <f>SUMIFS($Q$1:$U$1,G69:K69,"&gt;0")</f>
        <v>110</v>
      </c>
      <c r="N69" s="3">
        <v>53</v>
      </c>
      <c r="O69" s="3">
        <v>69</v>
      </c>
    </row>
    <row r="70" spans="1:15" x14ac:dyDescent="0.2">
      <c r="A70" t="s">
        <v>420</v>
      </c>
      <c r="B70" t="s">
        <v>110</v>
      </c>
      <c r="C70" s="3">
        <v>329</v>
      </c>
      <c r="D70" s="3">
        <v>36</v>
      </c>
      <c r="E70" s="3" t="s">
        <v>7</v>
      </c>
      <c r="F70" s="3" t="s">
        <v>8</v>
      </c>
      <c r="G70" s="2">
        <f>_xlfn.IFNA(VLOOKUP(C70,'2019 TOH Results'!$A$2:$C$246,3,FALSE),"10:00:00")</f>
        <v>8.7291134259259273E-2</v>
      </c>
      <c r="H70" s="2">
        <f>_xlfn.IFNA(VLOOKUP(C70,'2019 TOH Results'!$E$2:$G$196,3,FALSE),"10:00:00")</f>
        <v>0.10360592592592593</v>
      </c>
      <c r="J70" s="2">
        <f>_xlfn.IFNA(VLOOKUP(C70,'2019 TOH Results'!$M$2:$O$130,3,FALSE),"10:00:00")</f>
        <v>0.13012260416666666</v>
      </c>
      <c r="L70" s="7">
        <f>SUM(G70:K70)</f>
        <v>0.32101966435185186</v>
      </c>
      <c r="M70" s="3">
        <f>SUMIFS($Q$1:$U$1,G70:K70,"&gt;0")</f>
        <v>110</v>
      </c>
      <c r="N70" s="3">
        <v>54</v>
      </c>
      <c r="O70" s="3">
        <v>70</v>
      </c>
    </row>
    <row r="71" spans="1:15" x14ac:dyDescent="0.2">
      <c r="A71" t="s">
        <v>301</v>
      </c>
      <c r="B71" t="s">
        <v>207</v>
      </c>
      <c r="C71" s="3">
        <v>225</v>
      </c>
      <c r="D71" s="3">
        <v>44</v>
      </c>
      <c r="E71" s="3" t="s">
        <v>7</v>
      </c>
      <c r="F71" s="3" t="s">
        <v>8</v>
      </c>
      <c r="G71" s="2">
        <f>_xlfn.IFNA(VLOOKUP(C71,'2019 TOH Results'!$A$2:$C$246,3,FALSE),"10:00:00")</f>
        <v>7.8702673611111107E-2</v>
      </c>
      <c r="H71" s="2">
        <f>_xlfn.IFNA(VLOOKUP(C71,'2019 TOH Results'!$E$2:$G$196,3,FALSE),"10:00:00")</f>
        <v>0.11974231481481479</v>
      </c>
      <c r="J71" s="2">
        <f>_xlfn.IFNA(VLOOKUP(C71,'2019 TOH Results'!$M$2:$O$130,3,FALSE),"10:00:00")</f>
        <v>0.12640079861111109</v>
      </c>
      <c r="L71" s="7">
        <f>SUM(G71:K71)</f>
        <v>0.32484578703703698</v>
      </c>
      <c r="M71" s="3">
        <f>SUMIFS($Q$1:$U$1,G71:K71,"&gt;0")</f>
        <v>110</v>
      </c>
      <c r="N71" s="3">
        <v>55</v>
      </c>
      <c r="O71" s="3">
        <v>71</v>
      </c>
    </row>
    <row r="72" spans="1:15" x14ac:dyDescent="0.2">
      <c r="A72" t="s">
        <v>311</v>
      </c>
      <c r="B72" t="s">
        <v>167</v>
      </c>
      <c r="C72" s="3">
        <v>235</v>
      </c>
      <c r="D72" s="3">
        <v>50</v>
      </c>
      <c r="E72" s="3" t="s">
        <v>7</v>
      </c>
      <c r="F72" s="3" t="s">
        <v>8</v>
      </c>
      <c r="G72" s="2">
        <f>_xlfn.IFNA(VLOOKUP(C72,'2019 TOH Results'!$A$2:$C$246,3,FALSE),"10:00:00")</f>
        <v>7.6702476851851831E-2</v>
      </c>
      <c r="H72" s="2">
        <f>_xlfn.IFNA(VLOOKUP(C72,'2019 TOH Results'!$E$2:$G$196,3,FALSE),"10:00:00")</f>
        <v>0.13151392361111119</v>
      </c>
      <c r="J72" s="2">
        <f>_xlfn.IFNA(VLOOKUP(C72,'2019 TOH Results'!$M$2:$O$130,3,FALSE),"10:00:00")</f>
        <v>0.12069697916666666</v>
      </c>
      <c r="L72" s="7">
        <f>SUM(G72:K72)</f>
        <v>0.32891337962962969</v>
      </c>
      <c r="M72" s="3">
        <f>SUMIFS($Q$1:$U$1,G72:K72,"&gt;0")</f>
        <v>110</v>
      </c>
      <c r="N72" s="3">
        <v>56</v>
      </c>
      <c r="O72" s="3">
        <v>72</v>
      </c>
    </row>
    <row r="73" spans="1:15" x14ac:dyDescent="0.2">
      <c r="A73" t="s">
        <v>334</v>
      </c>
      <c r="B73" t="s">
        <v>335</v>
      </c>
      <c r="C73" s="3">
        <v>253</v>
      </c>
      <c r="D73" s="3">
        <v>40</v>
      </c>
      <c r="E73" s="3" t="s">
        <v>7</v>
      </c>
      <c r="F73" s="3" t="s">
        <v>8</v>
      </c>
      <c r="G73" s="2">
        <f>_xlfn.IFNA(VLOOKUP(C73,'2019 TOH Results'!$A$2:$C$246,3,FALSE),"10:00:00")</f>
        <v>8.2055428240740746E-2</v>
      </c>
      <c r="H73" s="2">
        <f>_xlfn.IFNA(VLOOKUP(C73,'2019 TOH Results'!$E$2:$G$196,3,FALSE),"10:00:00")</f>
        <v>0.13643296296296298</v>
      </c>
      <c r="J73" s="2">
        <f>_xlfn.IFNA(VLOOKUP(C73,'2019 TOH Results'!$M$2:$O$130,3,FALSE),"10:00:00")</f>
        <v>0.11538899305555556</v>
      </c>
      <c r="L73" s="7">
        <f>SUM(G73:K73)</f>
        <v>0.33387738425925928</v>
      </c>
      <c r="M73" s="3">
        <f>SUMIFS($Q$1:$U$1,G73:K73,"&gt;0")</f>
        <v>110</v>
      </c>
      <c r="N73" s="3">
        <v>57</v>
      </c>
      <c r="O73" s="3">
        <v>73</v>
      </c>
    </row>
    <row r="74" spans="1:15" x14ac:dyDescent="0.2">
      <c r="A74" t="s">
        <v>67</v>
      </c>
      <c r="B74" t="s">
        <v>68</v>
      </c>
      <c r="C74" s="3">
        <v>39</v>
      </c>
      <c r="D74" s="3">
        <v>49</v>
      </c>
      <c r="E74" s="3" t="s">
        <v>7</v>
      </c>
      <c r="F74" s="3" t="s">
        <v>8</v>
      </c>
      <c r="G74" s="2">
        <f>_xlfn.IFNA(VLOOKUP(C74,'2019 TOH Results'!$A$2:$C$246,3,FALSE),"10:00:00")</f>
        <v>8.3703703703703725E-2</v>
      </c>
      <c r="H74" s="2">
        <f>_xlfn.IFNA(VLOOKUP(C74,'2019 TOH Results'!$E$2:$G$196,3,FALSE),"10:00:00")</f>
        <v>0.13317060185185187</v>
      </c>
      <c r="J74" s="2">
        <f>_xlfn.IFNA(VLOOKUP(C74,'2019 TOH Results'!$M$2:$O$130,3,FALSE),"10:00:00")</f>
        <v>0.12394688657407404</v>
      </c>
      <c r="L74" s="7">
        <f>SUM(G74:K74)</f>
        <v>0.34082119212962964</v>
      </c>
      <c r="M74" s="3">
        <f>SUMIFS($Q$1:$U$1,G74:K74,"&gt;0")</f>
        <v>110</v>
      </c>
      <c r="N74" s="3">
        <v>58</v>
      </c>
      <c r="O74" s="3">
        <v>74</v>
      </c>
    </row>
    <row r="75" spans="1:15" x14ac:dyDescent="0.2">
      <c r="A75" t="s">
        <v>318</v>
      </c>
      <c r="B75" t="s">
        <v>320</v>
      </c>
      <c r="C75" s="3">
        <v>241</v>
      </c>
      <c r="D75" s="3">
        <v>46</v>
      </c>
      <c r="E75" s="3" t="s">
        <v>7</v>
      </c>
      <c r="F75" s="3" t="s">
        <v>8</v>
      </c>
      <c r="G75" s="2">
        <f>_xlfn.IFNA(VLOOKUP(C75,'2019 TOH Results'!$A$2:$C$246,3,FALSE),"10:00:00")</f>
        <v>8.3752916666666732E-2</v>
      </c>
      <c r="H75" s="2">
        <f>_xlfn.IFNA(VLOOKUP(C75,'2019 TOH Results'!$E$2:$G$196,3,FALSE),"10:00:00")</f>
        <v>0.13315569444444436</v>
      </c>
      <c r="J75" s="2">
        <f>_xlfn.IFNA(VLOOKUP(C75,'2019 TOH Results'!$M$2:$O$130,3,FALSE),"10:00:00")</f>
        <v>0.12396010416666664</v>
      </c>
      <c r="L75" s="7">
        <f>SUM(G75:K75)</f>
        <v>0.34086871527777773</v>
      </c>
      <c r="M75" s="3">
        <f>SUMIFS($Q$1:$U$1,G75:K75,"&gt;0")</f>
        <v>110</v>
      </c>
      <c r="N75" s="3">
        <v>59</v>
      </c>
      <c r="O75" s="3">
        <v>75</v>
      </c>
    </row>
    <row r="76" spans="1:15" x14ac:dyDescent="0.2">
      <c r="A76" t="s">
        <v>415</v>
      </c>
      <c r="B76" t="s">
        <v>10</v>
      </c>
      <c r="C76" s="3">
        <v>326</v>
      </c>
      <c r="D76" s="3">
        <v>57</v>
      </c>
      <c r="E76" s="3" t="s">
        <v>7</v>
      </c>
      <c r="F76" s="3" t="s">
        <v>8</v>
      </c>
      <c r="G76" s="2">
        <f>_xlfn.IFNA(VLOOKUP(C76,'2019 TOH Results'!$A$2:$C$246,3,FALSE),"10:00:00")</f>
        <v>7.5068773148148193E-2</v>
      </c>
      <c r="H76" s="2">
        <f>_xlfn.IFNA(VLOOKUP(C76,'2019 TOH Results'!$E$2:$G$196,3,FALSE),"10:00:00")</f>
        <v>0.14034635416666669</v>
      </c>
      <c r="J76" s="2">
        <f>_xlfn.IFNA(VLOOKUP(C76,'2019 TOH Results'!$M$2:$O$130,3,FALSE),"10:00:00")</f>
        <v>0.12592126157407407</v>
      </c>
      <c r="L76" s="7">
        <f>SUM(G76:K76)</f>
        <v>0.34133638888888895</v>
      </c>
      <c r="M76" s="3">
        <f>SUMIFS($Q$1:$U$1,G76:K76,"&gt;0")</f>
        <v>110</v>
      </c>
      <c r="N76" s="3">
        <v>60</v>
      </c>
      <c r="O76" s="3">
        <v>76</v>
      </c>
    </row>
    <row r="77" spans="1:15" x14ac:dyDescent="0.2">
      <c r="A77" t="s">
        <v>101</v>
      </c>
      <c r="B77" t="s">
        <v>102</v>
      </c>
      <c r="C77" s="3">
        <v>61</v>
      </c>
      <c r="D77" s="3">
        <v>61</v>
      </c>
      <c r="E77" s="3" t="s">
        <v>7</v>
      </c>
      <c r="F77" s="3" t="s">
        <v>8</v>
      </c>
      <c r="G77" s="2">
        <f>_xlfn.IFNA(VLOOKUP(C77,'2019 TOH Results'!$A$2:$C$246,3,FALSE),"10:00:00")</f>
        <v>8.7364016203703709E-2</v>
      </c>
      <c r="H77" s="2">
        <f>_xlfn.IFNA(VLOOKUP(C77,'2019 TOH Results'!$E$2:$G$196,3,FALSE),"10:00:00")</f>
        <v>0.13354781250000008</v>
      </c>
      <c r="J77" s="2">
        <f>_xlfn.IFNA(VLOOKUP(C77,'2019 TOH Results'!$M$2:$O$130,3,FALSE),"10:00:00")</f>
        <v>0.13976494212962959</v>
      </c>
      <c r="L77" s="7">
        <f>SUM(G77:K77)</f>
        <v>0.36067677083333338</v>
      </c>
      <c r="M77" s="3">
        <f>SUMIFS($Q$1:$U$1,G77:K77,"&gt;0")</f>
        <v>110</v>
      </c>
      <c r="N77" s="3">
        <v>61</v>
      </c>
      <c r="O77" s="3">
        <v>77</v>
      </c>
    </row>
    <row r="78" spans="1:15" x14ac:dyDescent="0.2">
      <c r="A78" t="s">
        <v>307</v>
      </c>
      <c r="B78" t="s">
        <v>308</v>
      </c>
      <c r="C78" s="3">
        <v>232</v>
      </c>
      <c r="D78" s="3">
        <v>52</v>
      </c>
      <c r="E78" s="3" t="s">
        <v>14</v>
      </c>
      <c r="F78" s="3" t="s">
        <v>8</v>
      </c>
      <c r="G78" s="2">
        <f>_xlfn.IFNA(VLOOKUP(C78,'2019 TOH Results'!$A$2:$C$246,3,FALSE),"10:00:00")</f>
        <v>9.2770775462962973E-2</v>
      </c>
      <c r="H78" s="2">
        <f>_xlfn.IFNA(VLOOKUP(C78,'2019 TOH Results'!$E$2:$G$196,3,FALSE),"10:00:00")</f>
        <v>0.12812684027777782</v>
      </c>
      <c r="J78" s="2">
        <f>_xlfn.IFNA(VLOOKUP(C78,'2019 TOH Results'!$M$2:$O$130,3,FALSE),"10:00:00")</f>
        <v>0.14198392361111106</v>
      </c>
      <c r="L78" s="7">
        <f>SUM(G78:K78)</f>
        <v>0.36288153935185186</v>
      </c>
      <c r="M78" s="3">
        <f>SUMIFS($Q$1:$U$1,G78:K78,"&gt;0")</f>
        <v>110</v>
      </c>
      <c r="N78" s="3">
        <v>16</v>
      </c>
      <c r="O78" s="3">
        <v>78</v>
      </c>
    </row>
    <row r="79" spans="1:15" x14ac:dyDescent="0.2">
      <c r="A79" t="s">
        <v>341</v>
      </c>
      <c r="B79" t="s">
        <v>11</v>
      </c>
      <c r="C79" s="3">
        <v>259</v>
      </c>
      <c r="D79" s="3">
        <v>60</v>
      </c>
      <c r="E79" s="3" t="s">
        <v>7</v>
      </c>
      <c r="F79" s="3" t="s">
        <v>8</v>
      </c>
      <c r="G79" s="2">
        <f>_xlfn.IFNA(VLOOKUP(C79,'2019 TOH Results'!$A$2:$C$246,3,FALSE),"10:00:00")</f>
        <v>9.2757083333333323E-2</v>
      </c>
      <c r="H79" s="2">
        <f>_xlfn.IFNA(VLOOKUP(C79,'2019 TOH Results'!$E$2:$G$196,3,FALSE),"10:00:00")</f>
        <v>0.12817303240740746</v>
      </c>
      <c r="J79" s="2">
        <f>_xlfn.IFNA(VLOOKUP(C79,'2019 TOH Results'!$M$2:$O$130,3,FALSE),"10:00:00")</f>
        <v>0.1419710300925926</v>
      </c>
      <c r="L79" s="7">
        <f>SUM(G79:K79)</f>
        <v>0.36290114583333338</v>
      </c>
      <c r="M79" s="3">
        <f>SUMIFS($Q$1:$U$1,G79:K79,"&gt;0")</f>
        <v>110</v>
      </c>
      <c r="N79" s="3">
        <v>62</v>
      </c>
      <c r="O79" s="3">
        <v>79</v>
      </c>
    </row>
    <row r="80" spans="1:15" x14ac:dyDescent="0.2">
      <c r="A80" t="s">
        <v>274</v>
      </c>
      <c r="B80" t="s">
        <v>49</v>
      </c>
      <c r="C80" s="3">
        <v>201</v>
      </c>
      <c r="D80" s="3">
        <v>43</v>
      </c>
      <c r="E80" s="3" t="s">
        <v>7</v>
      </c>
      <c r="F80" s="3" t="s">
        <v>8</v>
      </c>
      <c r="G80" s="2">
        <f>_xlfn.IFNA(VLOOKUP(C80,'2019 TOH Results'!$A$2:$C$246,3,FALSE),"10:00:00")</f>
        <v>8.7372638888888909E-2</v>
      </c>
      <c r="H80" s="2">
        <f>_xlfn.IFNA(VLOOKUP(C80,'2019 TOH Results'!$E$2:$G$196,3,FALSE),"10:00:00")</f>
        <v>0.12852755787037035</v>
      </c>
      <c r="J80" s="2">
        <f>_xlfn.IFNA(VLOOKUP(C80,'2019 TOH Results'!$M$2:$O$130,3,FALSE),"10:00:00")</f>
        <v>0.14715500000000004</v>
      </c>
      <c r="L80" s="7">
        <f>SUM(G80:K80)</f>
        <v>0.36305519675925929</v>
      </c>
      <c r="M80" s="3">
        <f>SUMIFS($Q$1:$U$1,G80:K80,"&gt;0")</f>
        <v>110</v>
      </c>
      <c r="N80" s="3">
        <v>63</v>
      </c>
      <c r="O80" s="3">
        <v>80</v>
      </c>
    </row>
    <row r="81" spans="1:15" x14ac:dyDescent="0.2">
      <c r="A81" t="s">
        <v>177</v>
      </c>
      <c r="B81" t="s">
        <v>81</v>
      </c>
      <c r="C81" s="3">
        <v>115</v>
      </c>
      <c r="D81" s="3">
        <v>54</v>
      </c>
      <c r="E81" s="3" t="s">
        <v>7</v>
      </c>
      <c r="F81" s="3" t="s">
        <v>8</v>
      </c>
      <c r="G81" s="2">
        <f>_xlfn.IFNA(VLOOKUP(C81,'2019 TOH Results'!$A$2:$C$246,3,FALSE),"10:00:00")</f>
        <v>8.7264780092592642E-2</v>
      </c>
      <c r="H81" s="2">
        <f>_xlfn.IFNA(VLOOKUP(C81,'2019 TOH Results'!$E$2:$G$196,3,FALSE),"10:00:00")</f>
        <v>0.13992283564814806</v>
      </c>
      <c r="J81" s="2">
        <f>_xlfn.IFNA(VLOOKUP(C81,'2019 TOH Results'!$M$2:$O$130,3,FALSE),"10:00:00")</f>
        <v>0.13846975694444441</v>
      </c>
      <c r="L81" s="7">
        <f>SUM(G81:K81)</f>
        <v>0.36565737268518511</v>
      </c>
      <c r="M81" s="3">
        <f>SUMIFS($Q$1:$U$1,G81:K81,"&gt;0")</f>
        <v>110</v>
      </c>
      <c r="N81" s="3">
        <v>64</v>
      </c>
      <c r="O81" s="3">
        <v>81</v>
      </c>
    </row>
    <row r="82" spans="1:15" x14ac:dyDescent="0.2">
      <c r="A82" t="s">
        <v>247</v>
      </c>
      <c r="B82" t="s">
        <v>248</v>
      </c>
      <c r="C82" s="3">
        <v>177</v>
      </c>
      <c r="D82" s="3">
        <v>47</v>
      </c>
      <c r="E82" s="3" t="s">
        <v>14</v>
      </c>
      <c r="F82" s="3" t="s">
        <v>8</v>
      </c>
      <c r="G82" s="2">
        <f>_xlfn.IFNA(VLOOKUP(C82,'2019 TOH Results'!$A$2:$C$246,3,FALSE),"10:00:00")</f>
        <v>9.250069444444442E-2</v>
      </c>
      <c r="H82" s="2">
        <f>_xlfn.IFNA(VLOOKUP(C82,'2019 TOH Results'!$E$2:$G$196,3,FALSE),"10:00:00")</f>
        <v>0.15425518518518527</v>
      </c>
      <c r="J82" s="2">
        <f>_xlfn.IFNA(VLOOKUP(C82,'2019 TOH Results'!$M$2:$O$130,3,FALSE),"10:00:00")</f>
        <v>0.12103340277777774</v>
      </c>
      <c r="L82" s="7">
        <f>SUM(G82:K82)</f>
        <v>0.36778928240740744</v>
      </c>
      <c r="M82" s="3">
        <f>SUMIFS($Q$1:$U$1,G82:K82,"&gt;0")</f>
        <v>110</v>
      </c>
      <c r="N82" s="3">
        <v>17</v>
      </c>
      <c r="O82" s="3">
        <v>82</v>
      </c>
    </row>
    <row r="83" spans="1:15" x14ac:dyDescent="0.2">
      <c r="A83" t="s">
        <v>309</v>
      </c>
      <c r="B83" t="s">
        <v>310</v>
      </c>
      <c r="C83" s="3">
        <v>233</v>
      </c>
      <c r="D83" s="3">
        <v>34</v>
      </c>
      <c r="E83" s="3" t="s">
        <v>7</v>
      </c>
      <c r="F83" s="3" t="s">
        <v>8</v>
      </c>
      <c r="G83" s="2">
        <f>_xlfn.IFNA(VLOOKUP(C83,'2019 TOH Results'!$A$2:$C$246,3,FALSE),"10:00:00")</f>
        <v>8.7991192129629636E-2</v>
      </c>
      <c r="H83" s="2">
        <f>_xlfn.IFNA(VLOOKUP(C83,'2019 TOH Results'!$E$2:$G$196,3,FALSE),"10:00:00")</f>
        <v>0.14017995370370373</v>
      </c>
      <c r="J83" s="2">
        <f>_xlfn.IFNA(VLOOKUP(C83,'2019 TOH Results'!$M$2:$O$130,3,FALSE),"10:00:00")</f>
        <v>0.14018567129629628</v>
      </c>
      <c r="L83" s="7">
        <f>SUM(G83:K83)</f>
        <v>0.36835681712962964</v>
      </c>
      <c r="M83" s="3">
        <f>SUMIFS($Q$1:$U$1,G83:K83,"&gt;0")</f>
        <v>110</v>
      </c>
      <c r="N83" s="3">
        <v>65</v>
      </c>
      <c r="O83" s="3">
        <v>83</v>
      </c>
    </row>
    <row r="84" spans="1:15" x14ac:dyDescent="0.2">
      <c r="A84" t="s">
        <v>63</v>
      </c>
      <c r="B84" t="s">
        <v>64</v>
      </c>
      <c r="C84" s="3">
        <v>37</v>
      </c>
      <c r="D84" s="3">
        <v>51</v>
      </c>
      <c r="E84" s="3" t="s">
        <v>14</v>
      </c>
      <c r="F84" s="3" t="s">
        <v>8</v>
      </c>
      <c r="G84" s="2">
        <f>_xlfn.IFNA(VLOOKUP(C84,'2019 TOH Results'!$A$2:$C$246,3,FALSE),"10:00:00")</f>
        <v>9.3356481481481512E-2</v>
      </c>
      <c r="H84" s="2">
        <f>_xlfn.IFNA(VLOOKUP(C84,'2019 TOH Results'!$E$2:$G$196,3,FALSE),"10:00:00")</f>
        <v>0.13177591435185187</v>
      </c>
      <c r="J84" s="2">
        <f>_xlfn.IFNA(VLOOKUP(C84,'2019 TOH Results'!$M$2:$O$130,3,FALSE),"10:00:00")</f>
        <v>0.14912335648148145</v>
      </c>
      <c r="L84" s="7">
        <f>SUM(G84:K84)</f>
        <v>0.37425575231481484</v>
      </c>
      <c r="M84" s="3">
        <f>SUMIFS($Q$1:$U$1,G84:K84,"&gt;0")</f>
        <v>110</v>
      </c>
      <c r="N84" s="3">
        <v>18</v>
      </c>
      <c r="O84" s="3">
        <v>84</v>
      </c>
    </row>
    <row r="85" spans="1:15" x14ac:dyDescent="0.2">
      <c r="A85" t="s">
        <v>279</v>
      </c>
      <c r="B85" t="s">
        <v>174</v>
      </c>
      <c r="C85" s="3">
        <v>206</v>
      </c>
      <c r="D85" s="3">
        <v>39</v>
      </c>
      <c r="E85" s="3" t="s">
        <v>7</v>
      </c>
      <c r="F85" s="3" t="s">
        <v>8</v>
      </c>
      <c r="G85" s="2">
        <f>_xlfn.IFNA(VLOOKUP(C85,'2019 TOH Results'!$A$2:$C$246,3,FALSE),"10:00:00")</f>
        <v>9.6419606481481512E-2</v>
      </c>
      <c r="H85" s="2">
        <f>_xlfn.IFNA(VLOOKUP(C85,'2019 TOH Results'!$E$2:$G$196,3,FALSE),"10:00:00")</f>
        <v>0.12449048611111108</v>
      </c>
      <c r="J85" s="2">
        <f>_xlfn.IFNA(VLOOKUP(C85,'2019 TOH Results'!$M$2:$O$130,3,FALSE),"10:00:00")</f>
        <v>0.15559679398148146</v>
      </c>
      <c r="L85" s="7">
        <f>SUM(G85:K85)</f>
        <v>0.37650688657407405</v>
      </c>
      <c r="M85" s="3">
        <f>SUMIFS($Q$1:$U$1,G85:K85,"&gt;0")</f>
        <v>110</v>
      </c>
      <c r="N85" s="3">
        <v>66</v>
      </c>
      <c r="O85" s="3">
        <v>85</v>
      </c>
    </row>
    <row r="86" spans="1:15" x14ac:dyDescent="0.2">
      <c r="A86" t="s">
        <v>160</v>
      </c>
      <c r="B86" t="s">
        <v>97</v>
      </c>
      <c r="C86" s="3">
        <v>101</v>
      </c>
      <c r="D86" s="3">
        <v>45</v>
      </c>
      <c r="E86" s="3" t="s">
        <v>7</v>
      </c>
      <c r="F86" s="3" t="s">
        <v>8</v>
      </c>
      <c r="G86" s="2">
        <f>_xlfn.IFNA(VLOOKUP(C86,'2019 TOH Results'!$A$2:$C$246,3,FALSE),"10:00:00")</f>
        <v>0.12107439814814813</v>
      </c>
      <c r="H86" s="2">
        <f>_xlfn.IFNA(VLOOKUP(C86,'2019 TOH Results'!$E$2:$G$196,3,FALSE),"10:00:00")</f>
        <v>0.11674761574074083</v>
      </c>
      <c r="J86" s="2">
        <f>_xlfn.IFNA(VLOOKUP(C86,'2019 TOH Results'!$M$2:$O$130,3,FALSE),"10:00:00")</f>
        <v>0.1426278587962963</v>
      </c>
      <c r="L86" s="7">
        <f>SUM(G86:K86)</f>
        <v>0.38044987268518526</v>
      </c>
      <c r="M86" s="3">
        <f>SUMIFS($Q$1:$U$1,G86:K86,"&gt;0")</f>
        <v>110</v>
      </c>
      <c r="N86" s="3">
        <v>67</v>
      </c>
      <c r="O86" s="3">
        <v>86</v>
      </c>
    </row>
    <row r="87" spans="1:15" x14ac:dyDescent="0.2">
      <c r="A87" t="s">
        <v>129</v>
      </c>
      <c r="B87" t="s">
        <v>130</v>
      </c>
      <c r="C87" s="3">
        <v>80</v>
      </c>
      <c r="D87" s="3">
        <v>50</v>
      </c>
      <c r="E87" s="3" t="s">
        <v>14</v>
      </c>
      <c r="F87" s="3" t="s">
        <v>8</v>
      </c>
      <c r="G87" s="2">
        <f>_xlfn.IFNA(VLOOKUP(C87,'2019 TOH Results'!$A$2:$C$246,3,FALSE),"10:00:00")</f>
        <v>9.6338136574074085E-2</v>
      </c>
      <c r="H87" s="2">
        <f>_xlfn.IFNA(VLOOKUP(C87,'2019 TOH Results'!$E$2:$G$196,3,FALSE),"10:00:00")</f>
        <v>0.14099306712962961</v>
      </c>
      <c r="J87" s="2">
        <f>_xlfn.IFNA(VLOOKUP(C87,'2019 TOH Results'!$M$2:$O$130,3,FALSE),"10:00:00")</f>
        <v>0.15390699074074077</v>
      </c>
      <c r="L87" s="7">
        <f>SUM(G87:K87)</f>
        <v>0.39123819444444446</v>
      </c>
      <c r="M87" s="3">
        <f>SUMIFS($Q$1:$U$1,G87:K87,"&gt;0")</f>
        <v>110</v>
      </c>
      <c r="N87" s="3">
        <v>19</v>
      </c>
      <c r="O87" s="3">
        <v>87</v>
      </c>
    </row>
    <row r="88" spans="1:15" x14ac:dyDescent="0.2">
      <c r="A88" t="s">
        <v>407</v>
      </c>
      <c r="B88" t="s">
        <v>408</v>
      </c>
      <c r="C88" s="3">
        <v>316</v>
      </c>
      <c r="D88" s="3">
        <v>33</v>
      </c>
      <c r="E88" s="3" t="s">
        <v>14</v>
      </c>
      <c r="F88" s="3" t="s">
        <v>8</v>
      </c>
      <c r="G88" s="2">
        <f>_xlfn.IFNA(VLOOKUP(C88,'2019 TOH Results'!$A$2:$C$246,3,FALSE),"10:00:00")</f>
        <v>9.496038194444445E-2</v>
      </c>
      <c r="H88" s="2">
        <f>_xlfn.IFNA(VLOOKUP(C88,'2019 TOH Results'!$E$2:$G$196,3,FALSE),"10:00:00")</f>
        <v>0.14932739583333338</v>
      </c>
      <c r="J88" s="2">
        <f>_xlfn.IFNA(VLOOKUP(C88,'2019 TOH Results'!$M$2:$O$130,3,FALSE),"10:00:00")</f>
        <v>0.14949581018518521</v>
      </c>
      <c r="L88" s="7">
        <f>SUM(G88:K88)</f>
        <v>0.39378358796296303</v>
      </c>
      <c r="M88" s="3">
        <f>SUMIFS($Q$1:$U$1,G88:K88,"&gt;0")</f>
        <v>110</v>
      </c>
      <c r="N88" s="3">
        <v>20</v>
      </c>
      <c r="O88" s="3">
        <v>88</v>
      </c>
    </row>
    <row r="89" spans="1:15" x14ac:dyDescent="0.2">
      <c r="A89" t="s">
        <v>185</v>
      </c>
      <c r="B89" t="s">
        <v>186</v>
      </c>
      <c r="C89" s="3">
        <v>122</v>
      </c>
      <c r="D89" s="3">
        <v>33</v>
      </c>
      <c r="E89" s="3" t="s">
        <v>7</v>
      </c>
      <c r="F89" s="3" t="s">
        <v>8</v>
      </c>
      <c r="G89" s="2">
        <f>_xlfn.IFNA(VLOOKUP(C89,'2019 TOH Results'!$A$2:$C$246,3,FALSE),"10:00:00")</f>
        <v>9.4960439814814834E-2</v>
      </c>
      <c r="H89" s="2">
        <f>_xlfn.IFNA(VLOOKUP(C89,'2019 TOH Results'!$E$2:$G$196,3,FALSE),"10:00:00")</f>
        <v>0.14937498842592595</v>
      </c>
      <c r="J89" s="2">
        <f>_xlfn.IFNA(VLOOKUP(C89,'2019 TOH Results'!$M$2:$O$130,3,FALSE),"10:00:00")</f>
        <v>0.1495085069444444</v>
      </c>
      <c r="L89" s="7">
        <f>SUM(G89:K89)</f>
        <v>0.39384393518518518</v>
      </c>
      <c r="M89" s="3">
        <f>SUMIFS($Q$1:$U$1,G89:K89,"&gt;0")</f>
        <v>110</v>
      </c>
      <c r="N89" s="3">
        <v>68</v>
      </c>
      <c r="O89" s="3">
        <v>89</v>
      </c>
    </row>
    <row r="90" spans="1:15" x14ac:dyDescent="0.2">
      <c r="A90" t="s">
        <v>370</v>
      </c>
      <c r="B90" t="s">
        <v>349</v>
      </c>
      <c r="C90" s="3">
        <v>285</v>
      </c>
      <c r="D90" s="3">
        <v>57</v>
      </c>
      <c r="E90" s="3" t="s">
        <v>14</v>
      </c>
      <c r="F90" s="3" t="s">
        <v>8</v>
      </c>
      <c r="G90" s="2">
        <f>_xlfn.IFNA(VLOOKUP(C90,'2019 TOH Results'!$A$2:$C$246,3,FALSE),"10:00:00")</f>
        <v>9.1826863425925942E-2</v>
      </c>
      <c r="H90" s="2">
        <f>_xlfn.IFNA(VLOOKUP(C90,'2019 TOH Results'!$E$2:$G$196,3,FALSE),"10:00:00")</f>
        <v>0.14953490740740744</v>
      </c>
      <c r="J90" s="2">
        <f>_xlfn.IFNA(VLOOKUP(C90,'2019 TOH Results'!$M$2:$O$130,3,FALSE),"10:00:00")</f>
        <v>0.1583086574074074</v>
      </c>
      <c r="L90" s="7">
        <f>SUM(G90:K90)</f>
        <v>0.39967042824074078</v>
      </c>
      <c r="M90" s="3">
        <f>SUMIFS($Q$1:$U$1,G90:K90,"&gt;0")</f>
        <v>110</v>
      </c>
      <c r="N90" s="3">
        <v>21</v>
      </c>
      <c r="O90" s="3">
        <v>90</v>
      </c>
    </row>
    <row r="91" spans="1:15" x14ac:dyDescent="0.2">
      <c r="A91" t="s">
        <v>376</v>
      </c>
      <c r="B91" t="s">
        <v>377</v>
      </c>
      <c r="C91" s="3">
        <v>290</v>
      </c>
      <c r="D91" s="3">
        <v>36</v>
      </c>
      <c r="E91" s="3" t="s">
        <v>7</v>
      </c>
      <c r="F91" s="3" t="s">
        <v>8</v>
      </c>
      <c r="G91" s="2">
        <f>_xlfn.IFNA(VLOOKUP(C91,'2019 TOH Results'!$A$2:$C$246,3,FALSE),"10:00:00")</f>
        <v>8.0608043981481525E-2</v>
      </c>
      <c r="H91" s="2">
        <f>_xlfn.IFNA(VLOOKUP(C91,'2019 TOH Results'!$E$2:$G$196,3,FALSE),"10:00:00")</f>
        <v>0.13305937499999998</v>
      </c>
      <c r="J91" s="2">
        <f>_xlfn.IFNA(VLOOKUP(C91,'2019 TOH Results'!$M$2:$O$130,3,FALSE),"10:00:00")</f>
        <v>0.18638700231481481</v>
      </c>
      <c r="L91" s="7">
        <f>SUM(G91:K91)</f>
        <v>0.40005442129629631</v>
      </c>
      <c r="M91" s="3">
        <f>SUMIFS($Q$1:$U$1,G91:K91,"&gt;0")</f>
        <v>110</v>
      </c>
      <c r="N91" s="3">
        <v>69</v>
      </c>
      <c r="O91" s="3">
        <v>91</v>
      </c>
    </row>
    <row r="92" spans="1:15" x14ac:dyDescent="0.2">
      <c r="A92" t="s">
        <v>73</v>
      </c>
      <c r="B92" t="s">
        <v>74</v>
      </c>
      <c r="C92" s="3">
        <v>42</v>
      </c>
      <c r="D92" s="3">
        <v>45</v>
      </c>
      <c r="E92" s="3" t="s">
        <v>7</v>
      </c>
      <c r="F92" s="3" t="s">
        <v>8</v>
      </c>
      <c r="G92" s="2">
        <f>_xlfn.IFNA(VLOOKUP(C92,'2019 TOH Results'!$A$2:$C$246,3,FALSE),"10:00:00")</f>
        <v>9.489465277777781E-2</v>
      </c>
      <c r="H92" s="2">
        <f>_xlfn.IFNA(VLOOKUP(C92,'2019 TOH Results'!$E$2:$G$196,3,FALSE),"10:00:00")</f>
        <v>0.13928615740740746</v>
      </c>
      <c r="J92" s="2">
        <f>_xlfn.IFNA(VLOOKUP(C92,'2019 TOH Results'!$M$2:$O$130,3,FALSE),"10:00:00")</f>
        <v>0.16671299768518522</v>
      </c>
      <c r="L92" s="7">
        <f>SUM(G92:K92)</f>
        <v>0.40089380787037049</v>
      </c>
      <c r="M92" s="3">
        <f>SUMIFS($Q$1:$U$1,G92:K92,"&gt;0")</f>
        <v>110</v>
      </c>
      <c r="N92" s="3">
        <v>70</v>
      </c>
      <c r="O92" s="3">
        <v>92</v>
      </c>
    </row>
    <row r="93" spans="1:15" x14ac:dyDescent="0.2">
      <c r="A93" t="s">
        <v>297</v>
      </c>
      <c r="B93" t="s">
        <v>161</v>
      </c>
      <c r="C93" s="3">
        <v>218</v>
      </c>
      <c r="D93" s="3">
        <v>45</v>
      </c>
      <c r="E93" s="3" t="s">
        <v>14</v>
      </c>
      <c r="F93" s="3" t="s">
        <v>8</v>
      </c>
      <c r="G93" s="2">
        <f>_xlfn.IFNA(VLOOKUP(C93,'2019 TOH Results'!$A$2:$C$246,3,FALSE),"10:00:00")</f>
        <v>0.10739054398148151</v>
      </c>
      <c r="H93" s="2">
        <f>_xlfn.IFNA(VLOOKUP(C93,'2019 TOH Results'!$E$2:$G$196,3,FALSE),"10:00:00")</f>
        <v>0.14916607638888885</v>
      </c>
      <c r="J93" s="2">
        <f>_xlfn.IFNA(VLOOKUP(C93,'2019 TOH Results'!$M$2:$O$130,3,FALSE),"10:00:00")</f>
        <v>0.15818336805555555</v>
      </c>
      <c r="L93" s="7">
        <f>SUM(G93:K93)</f>
        <v>0.41473998842592591</v>
      </c>
      <c r="M93" s="3">
        <f>SUMIFS($Q$1:$U$1,G93:K93,"&gt;0")</f>
        <v>110</v>
      </c>
      <c r="N93" s="3">
        <v>22</v>
      </c>
      <c r="O93" s="3">
        <v>93</v>
      </c>
    </row>
    <row r="94" spans="1:15" x14ac:dyDescent="0.2">
      <c r="A94" t="s">
        <v>295</v>
      </c>
      <c r="B94" t="s">
        <v>296</v>
      </c>
      <c r="C94" s="3">
        <v>217</v>
      </c>
      <c r="D94" s="3">
        <v>45</v>
      </c>
      <c r="E94" s="3" t="s">
        <v>7</v>
      </c>
      <c r="F94" s="3" t="s">
        <v>8</v>
      </c>
      <c r="G94" s="2">
        <f>_xlfn.IFNA(VLOOKUP(C94,'2019 TOH Results'!$A$2:$C$246,3,FALSE),"10:00:00")</f>
        <v>0.1073690162037037</v>
      </c>
      <c r="H94" s="2">
        <f>_xlfn.IFNA(VLOOKUP(C94,'2019 TOH Results'!$E$2:$G$196,3,FALSE),"10:00:00")</f>
        <v>0.14919873842592601</v>
      </c>
      <c r="J94" s="2">
        <f>_xlfn.IFNA(VLOOKUP(C94,'2019 TOH Results'!$M$2:$O$130,3,FALSE),"10:00:00")</f>
        <v>0.15820392361111113</v>
      </c>
      <c r="L94" s="7">
        <f>SUM(G94:K94)</f>
        <v>0.41477167824074085</v>
      </c>
      <c r="M94" s="3">
        <f>SUMIFS($Q$1:$U$1,G94:K94,"&gt;0")</f>
        <v>110</v>
      </c>
      <c r="N94" s="3">
        <v>71</v>
      </c>
      <c r="O94" s="3">
        <v>94</v>
      </c>
    </row>
    <row r="95" spans="1:15" x14ac:dyDescent="0.2">
      <c r="A95" t="s">
        <v>230</v>
      </c>
      <c r="B95" t="s">
        <v>232</v>
      </c>
      <c r="C95" s="3">
        <v>162</v>
      </c>
      <c r="D95" s="3">
        <v>56</v>
      </c>
      <c r="E95" s="3" t="s">
        <v>14</v>
      </c>
      <c r="F95" s="3" t="s">
        <v>8</v>
      </c>
      <c r="G95" s="2">
        <f>_xlfn.IFNA(VLOOKUP(C95,'2019 TOH Results'!$A$2:$C$246,3,FALSE),"10:00:00")</f>
        <v>0.10732652777777785</v>
      </c>
      <c r="H95" s="2">
        <f>_xlfn.IFNA(VLOOKUP(C95,'2019 TOH Results'!$E$2:$G$196,3,FALSE),"10:00:00")</f>
        <v>0.15148668981481478</v>
      </c>
      <c r="J95" s="2">
        <f>_xlfn.IFNA(VLOOKUP(C95,'2019 TOH Results'!$M$2:$O$130,3,FALSE),"10:00:00")</f>
        <v>0.16238709490740744</v>
      </c>
      <c r="L95" s="7">
        <f>SUM(G95:K95)</f>
        <v>0.42120031250000006</v>
      </c>
      <c r="M95" s="3">
        <f>SUMIFS($Q$1:$U$1,G95:K95,"&gt;0")</f>
        <v>110</v>
      </c>
      <c r="N95" s="3">
        <v>23</v>
      </c>
      <c r="O95" s="3">
        <v>95</v>
      </c>
    </row>
    <row r="96" spans="1:15" x14ac:dyDescent="0.2">
      <c r="A96" t="s">
        <v>146</v>
      </c>
      <c r="B96" t="s">
        <v>147</v>
      </c>
      <c r="C96" s="3">
        <v>91</v>
      </c>
      <c r="D96" s="3">
        <v>61</v>
      </c>
      <c r="E96" s="3" t="s">
        <v>14</v>
      </c>
      <c r="F96" s="3" t="s">
        <v>8</v>
      </c>
      <c r="G96" s="2">
        <f>_xlfn.IFNA(VLOOKUP(C96,'2019 TOH Results'!$A$2:$C$246,3,FALSE),"10:00:00")</f>
        <v>0.11131515046296298</v>
      </c>
      <c r="H96" s="2">
        <f>_xlfn.IFNA(VLOOKUP(C96,'2019 TOH Results'!$E$2:$G$196,3,FALSE),"10:00:00")</f>
        <v>0.1689447106481482</v>
      </c>
      <c r="J96" s="2">
        <f>_xlfn.IFNA(VLOOKUP(C96,'2019 TOH Results'!$M$2:$O$130,3,FALSE),"10:00:00")</f>
        <v>0.1483444791666666</v>
      </c>
      <c r="L96" s="7">
        <f>SUM(G96:K96)</f>
        <v>0.42860434027777777</v>
      </c>
      <c r="M96" s="3">
        <f>SUMIFS($Q$1:$U$1,G96:K96,"&gt;0")</f>
        <v>110</v>
      </c>
      <c r="N96" s="3">
        <v>24</v>
      </c>
      <c r="O96" s="3">
        <v>96</v>
      </c>
    </row>
    <row r="97" spans="1:15" x14ac:dyDescent="0.2">
      <c r="A97" t="s">
        <v>276</v>
      </c>
      <c r="B97" t="s">
        <v>167</v>
      </c>
      <c r="C97" s="3">
        <v>256</v>
      </c>
      <c r="D97" s="3">
        <v>54</v>
      </c>
      <c r="E97" s="3" t="s">
        <v>7</v>
      </c>
      <c r="F97" s="3" t="s">
        <v>8</v>
      </c>
      <c r="G97" s="2">
        <f>_xlfn.IFNA(VLOOKUP(C97,'2019 TOH Results'!$A$2:$C$246,3,FALSE),"10:00:00")</f>
        <v>9.1980648148148159E-2</v>
      </c>
      <c r="H97" s="2">
        <f>_xlfn.IFNA(VLOOKUP(C97,'2019 TOH Results'!$E$2:$G$196,3,FALSE),"10:00:00")</f>
        <v>0.19256376157407407</v>
      </c>
      <c r="J97" s="2">
        <f>_xlfn.IFNA(VLOOKUP(C97,'2019 TOH Results'!$M$2:$O$130,3,FALSE),"10:00:00")</f>
        <v>0.15094949074074071</v>
      </c>
      <c r="L97" s="7">
        <f>SUM(G97:K97)</f>
        <v>0.43549390046296294</v>
      </c>
      <c r="M97" s="3">
        <f>SUMIFS($Q$1:$U$1,G97:K97,"&gt;0")</f>
        <v>110</v>
      </c>
      <c r="N97" s="3">
        <v>72</v>
      </c>
      <c r="O97" s="3">
        <v>97</v>
      </c>
    </row>
    <row r="98" spans="1:15" x14ac:dyDescent="0.2">
      <c r="A98" t="s">
        <v>193</v>
      </c>
      <c r="B98" t="s">
        <v>76</v>
      </c>
      <c r="C98" s="3">
        <v>130</v>
      </c>
      <c r="D98" s="3">
        <v>42</v>
      </c>
      <c r="E98" s="3" t="s">
        <v>7</v>
      </c>
      <c r="F98" s="3" t="s">
        <v>8</v>
      </c>
      <c r="G98" s="2">
        <f>_xlfn.IFNA(VLOOKUP(C98,'2019 TOH Results'!$A$2:$C$246,3,FALSE),"10:00:00")</f>
        <v>9.4767847222222201E-2</v>
      </c>
      <c r="H98" s="2">
        <f>_xlfn.IFNA(VLOOKUP(C98,'2019 TOH Results'!$E$2:$G$196,3,FALSE),"10:00:00")</f>
        <v>0.17233887731481484</v>
      </c>
      <c r="J98" s="2">
        <f>_xlfn.IFNA(VLOOKUP(C98,'2019 TOH Results'!$M$2:$O$130,3,FALSE),"10:00:00")</f>
        <v>0.17138666666666663</v>
      </c>
      <c r="L98" s="7">
        <f>SUM(G98:K98)</f>
        <v>0.43849339120370368</v>
      </c>
      <c r="M98" s="3">
        <f>SUMIFS($Q$1:$U$1,G98:K98,"&gt;0")</f>
        <v>110</v>
      </c>
      <c r="N98" s="3">
        <v>73</v>
      </c>
      <c r="O98" s="3">
        <v>98</v>
      </c>
    </row>
    <row r="99" spans="1:15" x14ac:dyDescent="0.2">
      <c r="A99" t="s">
        <v>396</v>
      </c>
      <c r="B99" t="s">
        <v>36</v>
      </c>
      <c r="C99" s="3">
        <v>307</v>
      </c>
      <c r="D99" s="3">
        <v>43</v>
      </c>
      <c r="E99" s="3" t="s">
        <v>7</v>
      </c>
      <c r="F99" s="3" t="s">
        <v>8</v>
      </c>
      <c r="G99" s="2">
        <f>_xlfn.IFNA(VLOOKUP(C99,'2019 TOH Results'!$A$2:$C$246,3,FALSE),"10:00:00")</f>
        <v>9.4133171296296281E-2</v>
      </c>
      <c r="H99" s="2">
        <f>_xlfn.IFNA(VLOOKUP(C99,'2019 TOH Results'!$E$2:$G$196,3,FALSE),"10:00:00")</f>
        <v>0.16044849537037037</v>
      </c>
      <c r="J99" s="2">
        <f>_xlfn.IFNA(VLOOKUP(C99,'2019 TOH Results'!$M$2:$O$130,3,FALSE),"10:00:00")</f>
        <v>0.1880866435185185</v>
      </c>
      <c r="L99" s="7">
        <f>SUM(G99:K99)</f>
        <v>0.44266831018518515</v>
      </c>
      <c r="M99" s="3">
        <f>SUMIFS($Q$1:$U$1,G99:K99,"&gt;0")</f>
        <v>110</v>
      </c>
      <c r="N99" s="3">
        <v>74</v>
      </c>
      <c r="O99" s="3">
        <v>99</v>
      </c>
    </row>
    <row r="100" spans="1:15" x14ac:dyDescent="0.2">
      <c r="A100" t="s">
        <v>362</v>
      </c>
      <c r="B100" t="s">
        <v>363</v>
      </c>
      <c r="C100" s="3">
        <v>276</v>
      </c>
      <c r="D100" s="3">
        <v>58</v>
      </c>
      <c r="E100" s="3" t="s">
        <v>14</v>
      </c>
      <c r="F100" s="3" t="s">
        <v>8</v>
      </c>
      <c r="G100" s="2">
        <f>_xlfn.IFNA(VLOOKUP(C100,'2019 TOH Results'!$A$2:$C$246,3,FALSE),"10:00:00")</f>
        <v>0.11050399305555558</v>
      </c>
      <c r="H100" s="2">
        <f>_xlfn.IFNA(VLOOKUP(C100,'2019 TOH Results'!$E$2:$G$196,3,FALSE),"10:00:00")</f>
        <v>0.17115740740740742</v>
      </c>
      <c r="J100" s="2">
        <f>_xlfn.IFNA(VLOOKUP(C100,'2019 TOH Results'!$M$2:$O$130,3,FALSE),"10:00:00")</f>
        <v>0.16951792824074069</v>
      </c>
      <c r="L100" s="7">
        <f>SUM(G100:K100)</f>
        <v>0.4511793287037037</v>
      </c>
      <c r="M100" s="3">
        <f>SUMIFS($Q$1:$U$1,G100:K100,"&gt;0")</f>
        <v>110</v>
      </c>
      <c r="N100" s="3">
        <v>25</v>
      </c>
      <c r="O100" s="3">
        <v>100</v>
      </c>
    </row>
    <row r="101" spans="1:15" x14ac:dyDescent="0.2">
      <c r="A101" t="s">
        <v>106</v>
      </c>
      <c r="B101" t="s">
        <v>66</v>
      </c>
      <c r="C101" s="3">
        <v>65</v>
      </c>
      <c r="D101" s="3">
        <v>51</v>
      </c>
      <c r="E101" s="3" t="s">
        <v>7</v>
      </c>
      <c r="F101" s="3" t="s">
        <v>8</v>
      </c>
      <c r="G101" s="2">
        <f>_xlfn.IFNA(VLOOKUP(C101,'2019 TOH Results'!$A$2:$C$246,3,FALSE),"10:00:00")</f>
        <v>0.10691487268518518</v>
      </c>
      <c r="H101" s="2">
        <f>_xlfn.IFNA(VLOOKUP(C101,'2019 TOH Results'!$E$2:$G$196,3,FALSE),"10:00:00")</f>
        <v>0.17760635416666665</v>
      </c>
      <c r="J101" s="2">
        <f>_xlfn.IFNA(VLOOKUP(C101,'2019 TOH Results'!$M$2:$O$130,3,FALSE),"10:00:00")</f>
        <v>0.17184686342592587</v>
      </c>
      <c r="L101" s="7">
        <f>SUM(G101:K101)</f>
        <v>0.45636809027777769</v>
      </c>
      <c r="M101" s="3">
        <f>SUMIFS($Q$1:$U$1,G101:K101,"&gt;0")</f>
        <v>110</v>
      </c>
      <c r="N101" s="3">
        <v>75</v>
      </c>
      <c r="O101" s="3">
        <v>101</v>
      </c>
    </row>
    <row r="102" spans="1:15" x14ac:dyDescent="0.2">
      <c r="A102" t="s">
        <v>158</v>
      </c>
      <c r="B102" t="s">
        <v>159</v>
      </c>
      <c r="C102" s="3">
        <v>100</v>
      </c>
      <c r="D102" s="3">
        <v>53</v>
      </c>
      <c r="E102" s="3" t="s">
        <v>7</v>
      </c>
      <c r="F102" s="3" t="s">
        <v>8</v>
      </c>
      <c r="G102" s="2">
        <f>_xlfn.IFNA(VLOOKUP(C102,'2019 TOH Results'!$A$2:$C$246,3,FALSE),"10:00:00")</f>
        <v>0.10205774305555554</v>
      </c>
      <c r="H102" s="2">
        <f>_xlfn.IFNA(VLOOKUP(C102,'2019 TOH Results'!$E$2:$G$196,3,FALSE),"10:00:00")</f>
        <v>0.20697332175925931</v>
      </c>
      <c r="J102" s="2">
        <f>_xlfn.IFNA(VLOOKUP(C102,'2019 TOH Results'!$M$2:$O$130,3,FALSE),"10:00:00")</f>
        <v>0.16424328703703706</v>
      </c>
      <c r="L102" s="7">
        <f>SUM(G102:K102)</f>
        <v>0.4732743518518519</v>
      </c>
      <c r="M102" s="3">
        <f>SUMIFS($Q$1:$U$1,G102:K102,"&gt;0")</f>
        <v>110</v>
      </c>
      <c r="N102" s="3">
        <v>76</v>
      </c>
      <c r="O102" s="3">
        <v>102</v>
      </c>
    </row>
    <row r="103" spans="1:15" x14ac:dyDescent="0.2">
      <c r="A103" t="s">
        <v>346</v>
      </c>
      <c r="B103" t="s">
        <v>347</v>
      </c>
      <c r="C103" s="3">
        <v>263</v>
      </c>
      <c r="D103" s="3">
        <v>50</v>
      </c>
      <c r="E103" s="3" t="s">
        <v>7</v>
      </c>
      <c r="F103" s="3" t="s">
        <v>8</v>
      </c>
      <c r="G103" s="2">
        <f>_xlfn.IFNA(VLOOKUP(C103,'2019 TOH Results'!$A$2:$C$246,3,FALSE),"10:00:00")</f>
        <v>0.11029775462962965</v>
      </c>
      <c r="H103" s="2">
        <f>_xlfn.IFNA(VLOOKUP(C103,'2019 TOH Results'!$E$2:$G$196,3,FALSE),"10:00:00")</f>
        <v>0.18813837962962959</v>
      </c>
      <c r="J103" s="2">
        <f>_xlfn.IFNA(VLOOKUP(C103,'2019 TOH Results'!$M$2:$O$130,3,FALSE),"10:00:00")</f>
        <v>0.20079861111111114</v>
      </c>
      <c r="L103" s="7">
        <f>SUM(G103:K103)</f>
        <v>0.49923474537037038</v>
      </c>
      <c r="M103" s="3">
        <f>SUMIFS($Q$1:$U$1,G103:K103,"&gt;0")</f>
        <v>110</v>
      </c>
      <c r="N103" s="3">
        <v>77</v>
      </c>
      <c r="O103" s="3">
        <v>103</v>
      </c>
    </row>
    <row r="104" spans="1:15" x14ac:dyDescent="0.2">
      <c r="A104" t="s">
        <v>169</v>
      </c>
      <c r="B104" t="s">
        <v>170</v>
      </c>
      <c r="C104" s="3">
        <v>110</v>
      </c>
      <c r="D104" s="3">
        <v>53</v>
      </c>
      <c r="E104" s="3" t="s">
        <v>7</v>
      </c>
      <c r="F104" s="3" t="s">
        <v>8</v>
      </c>
      <c r="G104" s="2">
        <f>_xlfn.IFNA(VLOOKUP(C104,'2019 TOH Results'!$A$2:$C$246,3,FALSE),"10:00:00")</f>
        <v>0.11041797453703706</v>
      </c>
      <c r="H104" s="2">
        <f>_xlfn.IFNA(VLOOKUP(C104,'2019 TOH Results'!$E$2:$G$196,3,FALSE),"10:00:00")</f>
        <v>0.18804656250000001</v>
      </c>
      <c r="J104" s="2">
        <f>_xlfn.IFNA(VLOOKUP(C104,'2019 TOH Results'!$M$2:$O$130,3,FALSE),"10:00:00")</f>
        <v>0.20079861111111091</v>
      </c>
      <c r="L104" s="7">
        <f>SUM(G104:K104)</f>
        <v>0.49926314814814798</v>
      </c>
      <c r="M104" s="3">
        <f>SUMIFS($Q$1:$U$1,G104:K104,"&gt;0")</f>
        <v>110</v>
      </c>
      <c r="N104" s="3">
        <v>78</v>
      </c>
      <c r="O104" s="3">
        <v>104</v>
      </c>
    </row>
    <row r="105" spans="1:15" x14ac:dyDescent="0.2">
      <c r="A105" t="s">
        <v>114</v>
      </c>
      <c r="B105" t="s">
        <v>115</v>
      </c>
      <c r="C105" s="3">
        <v>71</v>
      </c>
      <c r="D105" s="3">
        <v>51</v>
      </c>
      <c r="E105" s="3" t="s">
        <v>7</v>
      </c>
      <c r="F105" s="3" t="s">
        <v>8</v>
      </c>
      <c r="G105" s="2">
        <f>_xlfn.IFNA(VLOOKUP(C105,'2019 TOH Results'!$A$2:$C$246,3,FALSE),"10:00:00")</f>
        <v>0.12871568287037038</v>
      </c>
      <c r="H105" s="2">
        <f>_xlfn.IFNA(VLOOKUP(C105,'2019 TOH Results'!$E$2:$G$196,3,FALSE),"10:00:00")</f>
        <v>0.23369151620370371</v>
      </c>
      <c r="J105" s="2">
        <f>_xlfn.IFNA(VLOOKUP(C105,'2019 TOH Results'!$M$2:$O$130,3,FALSE),"10:00:00")</f>
        <v>0.20079861111111114</v>
      </c>
      <c r="L105" s="7">
        <f>SUM(G105:K105)</f>
        <v>0.56320581018518523</v>
      </c>
      <c r="M105" s="3">
        <f>SUMIFS($Q$1:$U$1,G105:K105,"&gt;0")</f>
        <v>110</v>
      </c>
      <c r="N105" s="3">
        <v>79</v>
      </c>
      <c r="O105" s="3">
        <v>105</v>
      </c>
    </row>
    <row r="106" spans="1:15" x14ac:dyDescent="0.2">
      <c r="A106" t="s">
        <v>17</v>
      </c>
      <c r="B106" t="s">
        <v>18</v>
      </c>
      <c r="C106" s="3">
        <v>6</v>
      </c>
      <c r="D106" s="3">
        <v>47</v>
      </c>
      <c r="E106" s="3" t="s">
        <v>14</v>
      </c>
      <c r="F106" s="3" t="s">
        <v>8</v>
      </c>
      <c r="J106" s="2">
        <f>_xlfn.IFNA(VLOOKUP(C106,'2019 TOH Results'!$M$2:$O$130,3,FALSE),"10:00:00")</f>
        <v>0.14125040509259257</v>
      </c>
      <c r="K106" s="2">
        <f>_xlfn.IFNA(VLOOKUP(C106,'2019 TOH Results'!$Q$2:$S$140,3,FALSE),)</f>
        <v>0.18218709490740742</v>
      </c>
      <c r="L106" s="7">
        <f>SUM(G106:K106)</f>
        <v>0.32343749999999999</v>
      </c>
      <c r="M106" s="3">
        <f>SUMIFS($Q$1:$U$1,G106:K106,"&gt;0")</f>
        <v>98</v>
      </c>
      <c r="N106" s="3">
        <v>26</v>
      </c>
      <c r="O106" s="3">
        <v>106</v>
      </c>
    </row>
    <row r="107" spans="1:15" x14ac:dyDescent="0.2">
      <c r="A107" t="s">
        <v>325</v>
      </c>
      <c r="B107" t="s">
        <v>87</v>
      </c>
      <c r="C107" s="3">
        <v>246</v>
      </c>
      <c r="D107" s="3">
        <v>40</v>
      </c>
      <c r="E107" s="3" t="s">
        <v>14</v>
      </c>
      <c r="F107" s="3" t="s">
        <v>8</v>
      </c>
      <c r="J107" s="2">
        <f>_xlfn.IFNA(VLOOKUP(C107,'2019 TOH Results'!$M$2:$O$130,3,FALSE),"10:00:00")</f>
        <v>0.14127540509259257</v>
      </c>
      <c r="K107" s="2">
        <f>_xlfn.IFNA(VLOOKUP(C107,'2019 TOH Results'!$Q$2:$S$140,3,FALSE),)</f>
        <v>0.18216209490740742</v>
      </c>
      <c r="L107" s="7">
        <f>SUM(G107:K107)</f>
        <v>0.32343749999999999</v>
      </c>
      <c r="M107" s="3">
        <f>SUMIFS($Q$1:$U$1,G107:K107,"&gt;0")</f>
        <v>98</v>
      </c>
      <c r="N107" s="3">
        <v>27</v>
      </c>
      <c r="O107" s="3">
        <v>107</v>
      </c>
    </row>
    <row r="108" spans="1:15" x14ac:dyDescent="0.2">
      <c r="A108" t="s">
        <v>253</v>
      </c>
      <c r="B108" t="s">
        <v>62</v>
      </c>
      <c r="C108" s="3">
        <v>183</v>
      </c>
      <c r="D108" s="3">
        <v>45</v>
      </c>
      <c r="E108" s="3" t="s">
        <v>7</v>
      </c>
      <c r="F108" s="3" t="s">
        <v>8</v>
      </c>
      <c r="J108" s="2">
        <f>_xlfn.IFNA(VLOOKUP(C108,'2019 TOH Results'!$M$2:$O$130,3,FALSE),"10:00:00")</f>
        <v>0.12925634259259255</v>
      </c>
      <c r="K108" s="2">
        <f>_xlfn.IFNA(VLOOKUP(C108,'2019 TOH Results'!$Q$2:$S$140,3,FALSE),)</f>
        <v>0.19437791666666671</v>
      </c>
      <c r="L108" s="7">
        <f>SUM(G108:K108)</f>
        <v>0.32363425925925926</v>
      </c>
      <c r="M108" s="3">
        <f>SUMIFS($Q$1:$U$1,G108:K108,"&gt;0")</f>
        <v>98</v>
      </c>
      <c r="N108" s="3">
        <v>80</v>
      </c>
      <c r="O108" s="3">
        <v>108</v>
      </c>
    </row>
    <row r="109" spans="1:15" x14ac:dyDescent="0.2">
      <c r="A109" t="s">
        <v>50</v>
      </c>
      <c r="B109" t="s">
        <v>51</v>
      </c>
      <c r="C109" s="3">
        <v>25</v>
      </c>
      <c r="D109" s="3">
        <v>54</v>
      </c>
      <c r="E109" s="3" t="s">
        <v>14</v>
      </c>
      <c r="F109" s="3" t="s">
        <v>8</v>
      </c>
      <c r="J109" s="2">
        <f>_xlfn.IFNA(VLOOKUP(C109,'2019 TOH Results'!$M$2:$O$130,3,FALSE),"10:00:00")</f>
        <v>0.15731686342592588</v>
      </c>
      <c r="K109" s="2">
        <f>_xlfn.IFNA(VLOOKUP(C109,'2019 TOH Results'!$Q$2:$S$140,3,FALSE),)</f>
        <v>0.21754424768518521</v>
      </c>
      <c r="L109" s="7">
        <f>SUM(G109:K109)</f>
        <v>0.37486111111111109</v>
      </c>
      <c r="M109" s="3">
        <f>SUMIFS($Q$1:$U$1,G109:K109,"&gt;0")</f>
        <v>98</v>
      </c>
      <c r="N109" s="3">
        <v>28</v>
      </c>
      <c r="O109" s="3">
        <v>109</v>
      </c>
    </row>
    <row r="110" spans="1:15" x14ac:dyDescent="0.2">
      <c r="A110" t="s">
        <v>215</v>
      </c>
      <c r="B110" t="s">
        <v>26</v>
      </c>
      <c r="C110" s="3">
        <v>144</v>
      </c>
      <c r="D110" s="3">
        <v>50</v>
      </c>
      <c r="E110" s="3" t="s">
        <v>7</v>
      </c>
      <c r="F110" s="3" t="s">
        <v>8</v>
      </c>
      <c r="G110" s="2">
        <f>_xlfn.IFNA(VLOOKUP(C110,'2019 TOH Results'!$A$2:$C$246,3,FALSE),"10:00:00")</f>
        <v>7.2686643518518501E-2</v>
      </c>
      <c r="H110" s="2">
        <f>_xlfn.IFNA(VLOOKUP(C110,'2019 TOH Results'!$E$2:$G$196,3,FALSE),"10:00:00")</f>
        <v>0.10457535879629637</v>
      </c>
      <c r="I110" s="2">
        <f>_xlfn.IFNA(VLOOKUP(C110,'2019 TOH Results'!$I$2:$K$85,3,FALSE),"10:00:00")</f>
        <v>0.10225984953703698</v>
      </c>
      <c r="L110" s="7">
        <f>SUM(G110:K110)</f>
        <v>0.27952185185185185</v>
      </c>
      <c r="M110" s="3">
        <f>SUMIFS($Q$1:$U$1,G110:K110,"&gt;0")</f>
        <v>97</v>
      </c>
      <c r="N110" s="3">
        <v>81</v>
      </c>
      <c r="O110" s="3">
        <v>110</v>
      </c>
    </row>
    <row r="111" spans="1:15" x14ac:dyDescent="0.2">
      <c r="A111" t="s">
        <v>378</v>
      </c>
      <c r="B111" t="s">
        <v>379</v>
      </c>
      <c r="C111" s="3">
        <v>291</v>
      </c>
      <c r="D111" s="3">
        <v>37</v>
      </c>
      <c r="E111" s="3" t="s">
        <v>7</v>
      </c>
      <c r="F111" s="3" t="s">
        <v>8</v>
      </c>
      <c r="G111" s="2">
        <f>_xlfn.IFNA(VLOOKUP(C111,'2019 TOH Results'!$A$2:$C$246,3,FALSE),"10:00:00")</f>
        <v>7.9447696759259334E-2</v>
      </c>
      <c r="H111" s="2">
        <f>_xlfn.IFNA(VLOOKUP(C111,'2019 TOH Results'!$E$2:$G$196,3,FALSE),"10:00:00")</f>
        <v>0.10446166666666662</v>
      </c>
      <c r="I111" s="2">
        <f>_xlfn.IFNA(VLOOKUP(C111,'2019 TOH Results'!$I$2:$K$85,3,FALSE),"10:00:00")</f>
        <v>9.7339178240740676E-2</v>
      </c>
      <c r="L111" s="7">
        <f>SUM(G111:K111)</f>
        <v>0.28124854166666663</v>
      </c>
      <c r="M111" s="3">
        <f>SUMIFS($Q$1:$U$1,G111:K111,"&gt;0")</f>
        <v>97</v>
      </c>
      <c r="N111" s="3">
        <v>82</v>
      </c>
      <c r="O111" s="3">
        <v>111</v>
      </c>
    </row>
    <row r="112" spans="1:15" x14ac:dyDescent="0.2">
      <c r="A112" t="s">
        <v>162</v>
      </c>
      <c r="B112" t="s">
        <v>153</v>
      </c>
      <c r="C112" s="3">
        <v>103</v>
      </c>
      <c r="D112" s="3">
        <v>39</v>
      </c>
      <c r="E112" s="3" t="s">
        <v>7</v>
      </c>
      <c r="F112" s="3" t="s">
        <v>8</v>
      </c>
      <c r="G112" s="2">
        <f>_xlfn.IFNA(VLOOKUP(C112,'2019 TOH Results'!$A$2:$C$246,3,FALSE),"10:00:00")</f>
        <v>7.2740983796296343E-2</v>
      </c>
      <c r="H112" s="2">
        <f>_xlfn.IFNA(VLOOKUP(C112,'2019 TOH Results'!$E$2:$G$196,3,FALSE),"10:00:00")</f>
        <v>0.11922643518518522</v>
      </c>
      <c r="I112" s="2">
        <f>_xlfn.IFNA(VLOOKUP(C112,'2019 TOH Results'!$I$2:$K$85,3,FALSE),"10:00:00")</f>
        <v>0.11198519675925916</v>
      </c>
      <c r="L112" s="7">
        <f>SUM(G112:K112)</f>
        <v>0.30395261574074073</v>
      </c>
      <c r="M112" s="3">
        <f>SUMIFS($Q$1:$U$1,G112:K112,"&gt;0")</f>
        <v>97</v>
      </c>
      <c r="N112" s="3">
        <v>83</v>
      </c>
      <c r="O112" s="3">
        <v>112</v>
      </c>
    </row>
    <row r="113" spans="1:15" x14ac:dyDescent="0.2">
      <c r="A113" t="s">
        <v>273</v>
      </c>
      <c r="B113" t="s">
        <v>153</v>
      </c>
      <c r="C113" s="3">
        <v>199</v>
      </c>
      <c r="D113" s="3">
        <v>57</v>
      </c>
      <c r="E113" s="3" t="s">
        <v>7</v>
      </c>
      <c r="F113" s="3" t="s">
        <v>8</v>
      </c>
      <c r="G113" s="2">
        <f>_xlfn.IFNA(VLOOKUP(C113,'2019 TOH Results'!$A$2:$C$246,3,FALSE),"10:00:00")</f>
        <v>7.9017812500000006E-2</v>
      </c>
      <c r="H113" s="2">
        <f>_xlfn.IFNA(VLOOKUP(C113,'2019 TOH Results'!$E$2:$G$196,3,FALSE),"10:00:00")</f>
        <v>0.11145050925925926</v>
      </c>
      <c r="I113" s="2">
        <f>_xlfn.IFNA(VLOOKUP(C113,'2019 TOH Results'!$I$2:$K$85,3,FALSE),"10:00:00")</f>
        <v>0.11836630787037039</v>
      </c>
      <c r="L113" s="7">
        <f>SUM(G113:K113)</f>
        <v>0.30883462962962965</v>
      </c>
      <c r="M113" s="3">
        <f>SUMIFS($Q$1:$U$1,G113:K113,"&gt;0")</f>
        <v>97</v>
      </c>
      <c r="N113" s="3">
        <v>84</v>
      </c>
      <c r="O113" s="3">
        <v>113</v>
      </c>
    </row>
    <row r="114" spans="1:15" x14ac:dyDescent="0.2">
      <c r="A114" t="s">
        <v>330</v>
      </c>
      <c r="B114" t="s">
        <v>214</v>
      </c>
      <c r="C114" s="3">
        <v>250</v>
      </c>
      <c r="D114" s="3">
        <v>41</v>
      </c>
      <c r="E114" s="3" t="s">
        <v>7</v>
      </c>
      <c r="F114" s="3" t="s">
        <v>8</v>
      </c>
      <c r="G114" s="2">
        <f>_xlfn.IFNA(VLOOKUP(C114,'2019 TOH Results'!$A$2:$C$246,3,FALSE),"10:00:00")</f>
        <v>7.9375740740740719E-2</v>
      </c>
      <c r="H114" s="2">
        <f>_xlfn.IFNA(VLOOKUP(C114,'2019 TOH Results'!$E$2:$G$196,3,FALSE),"10:00:00")</f>
        <v>0.11321444444444445</v>
      </c>
      <c r="I114" s="2">
        <f>_xlfn.IFNA(VLOOKUP(C114,'2019 TOH Results'!$I$2:$K$85,3,FALSE),"10:00:00")</f>
        <v>0.12979575231481483</v>
      </c>
      <c r="L114" s="7">
        <f>SUM(G114:K114)</f>
        <v>0.3223859375</v>
      </c>
      <c r="M114" s="3">
        <f>SUMIFS($Q$1:$U$1,G114:K114,"&gt;0")</f>
        <v>97</v>
      </c>
      <c r="N114" s="3">
        <v>85</v>
      </c>
      <c r="O114" s="3">
        <v>114</v>
      </c>
    </row>
    <row r="115" spans="1:15" x14ac:dyDescent="0.2">
      <c r="A115" t="s">
        <v>364</v>
      </c>
      <c r="B115" t="s">
        <v>365</v>
      </c>
      <c r="C115" s="3">
        <v>279</v>
      </c>
      <c r="D115" s="3">
        <v>50</v>
      </c>
      <c r="E115" s="3" t="s">
        <v>7</v>
      </c>
      <c r="F115" s="3" t="s">
        <v>8</v>
      </c>
      <c r="G115" s="2">
        <f>_xlfn.IFNA(VLOOKUP(C115,'2019 TOH Results'!$A$2:$C$246,3,FALSE),"10:00:00")</f>
        <v>8.2920578703703729E-2</v>
      </c>
      <c r="H115" s="2">
        <f>_xlfn.IFNA(VLOOKUP(C115,'2019 TOH Results'!$E$2:$G$196,3,FALSE),"10:00:00")</f>
        <v>0.11793190972222228</v>
      </c>
      <c r="I115" s="2">
        <f>_xlfn.IFNA(VLOOKUP(C115,'2019 TOH Results'!$I$2:$K$85,3,FALSE),"10:00:00")</f>
        <v>0.12658619212962952</v>
      </c>
      <c r="L115" s="7">
        <f>SUM(G115:K115)</f>
        <v>0.32743868055555553</v>
      </c>
      <c r="M115" s="3">
        <f>SUMIFS($Q$1:$U$1,G115:K115,"&gt;0")</f>
        <v>97</v>
      </c>
      <c r="N115" s="3">
        <v>86</v>
      </c>
      <c r="O115" s="3">
        <v>115</v>
      </c>
    </row>
    <row r="116" spans="1:15" x14ac:dyDescent="0.2">
      <c r="A116" t="s">
        <v>30</v>
      </c>
      <c r="B116" t="s">
        <v>31</v>
      </c>
      <c r="C116" s="3">
        <v>14</v>
      </c>
      <c r="D116" s="3">
        <v>54</v>
      </c>
      <c r="F116" s="3" t="s">
        <v>27</v>
      </c>
      <c r="G116" s="2">
        <f>_xlfn.IFNA(VLOOKUP(C116,'2019 TOH Results'!$A$2:$C$246,3,FALSE),"10:00:00")</f>
        <v>8.4560185185185155E-2</v>
      </c>
      <c r="H116" s="2">
        <f>_xlfn.IFNA(VLOOKUP(C116,'2019 TOH Results'!$E$2:$G$196,3,FALSE),"10:00:00")</f>
        <v>0.12107528935185191</v>
      </c>
      <c r="I116" s="2">
        <f>_xlfn.IFNA(VLOOKUP(C116,'2019 TOH Results'!$I$2:$K$85,3,FALSE),"10:00:00")</f>
        <v>0.12416798611111107</v>
      </c>
      <c r="L116" s="7">
        <f>SUM(G116:K116)</f>
        <v>0.32980346064814814</v>
      </c>
      <c r="M116" s="3">
        <f>SUMIFS($Q$1:$U$1,G116:K116,"&gt;0")</f>
        <v>97</v>
      </c>
      <c r="N116" s="3">
        <v>2</v>
      </c>
      <c r="O116" s="3">
        <v>116</v>
      </c>
    </row>
    <row r="117" spans="1:15" x14ac:dyDescent="0.2">
      <c r="A117" t="s">
        <v>342</v>
      </c>
      <c r="B117" t="s">
        <v>115</v>
      </c>
      <c r="C117" s="3">
        <v>260</v>
      </c>
      <c r="D117" s="3">
        <v>57</v>
      </c>
      <c r="E117" s="3" t="s">
        <v>7</v>
      </c>
      <c r="F117" s="3" t="s">
        <v>8</v>
      </c>
      <c r="G117" s="2">
        <f>_xlfn.IFNA(VLOOKUP(C117,'2019 TOH Results'!$A$2:$C$246,3,FALSE),"10:00:00")</f>
        <v>0.1098204166666667</v>
      </c>
      <c r="H117" s="2">
        <f>_xlfn.IFNA(VLOOKUP(C117,'2019 TOH Results'!$E$2:$G$196,3,FALSE),"10:00:00")</f>
        <v>0.11434541666666664</v>
      </c>
      <c r="I117" s="2">
        <f>_xlfn.IFNA(VLOOKUP(C117,'2019 TOH Results'!$I$2:$K$85,3,FALSE),"10:00:00")</f>
        <v>0.10776935185185188</v>
      </c>
      <c r="L117" s="7">
        <f>SUM(G117:K117)</f>
        <v>0.33193518518518522</v>
      </c>
      <c r="M117" s="3">
        <f>SUMIFS($Q$1:$U$1,G117:K117,"&gt;0")</f>
        <v>97</v>
      </c>
      <c r="N117" s="3">
        <v>87</v>
      </c>
      <c r="O117" s="3">
        <v>117</v>
      </c>
    </row>
    <row r="118" spans="1:15" x14ac:dyDescent="0.2">
      <c r="A118" t="s">
        <v>324</v>
      </c>
      <c r="B118" t="s">
        <v>167</v>
      </c>
      <c r="C118" s="3">
        <v>244</v>
      </c>
      <c r="D118" s="3">
        <v>61</v>
      </c>
      <c r="E118" s="3" t="s">
        <v>7</v>
      </c>
      <c r="F118" s="3" t="s">
        <v>8</v>
      </c>
      <c r="G118" s="2">
        <f>_xlfn.IFNA(VLOOKUP(C118,'2019 TOH Results'!$A$2:$C$246,3,FALSE),"10:00:00")</f>
        <v>8.4776064814814811E-2</v>
      </c>
      <c r="H118" s="2">
        <f>_xlfn.IFNA(VLOOKUP(C118,'2019 TOH Results'!$E$2:$G$196,3,FALSE),"10:00:00")</f>
        <v>0.13145777777777773</v>
      </c>
      <c r="I118" s="2">
        <f>_xlfn.IFNA(VLOOKUP(C118,'2019 TOH Results'!$I$2:$K$85,3,FALSE),"10:00:00")</f>
        <v>0.12332127314814822</v>
      </c>
      <c r="L118" s="7">
        <f>SUM(G118:K118)</f>
        <v>0.33955511574074076</v>
      </c>
      <c r="M118" s="3">
        <f>SUMIFS($Q$1:$U$1,G118:K118,"&gt;0")</f>
        <v>97</v>
      </c>
      <c r="N118" s="3">
        <v>88</v>
      </c>
      <c r="O118" s="3">
        <v>118</v>
      </c>
    </row>
    <row r="119" spans="1:15" x14ac:dyDescent="0.2">
      <c r="A119" t="s">
        <v>206</v>
      </c>
      <c r="B119" t="s">
        <v>207</v>
      </c>
      <c r="C119" s="3">
        <v>139</v>
      </c>
      <c r="D119" s="3">
        <v>60</v>
      </c>
      <c r="E119" s="3" t="s">
        <v>7</v>
      </c>
      <c r="F119" s="3" t="s">
        <v>8</v>
      </c>
      <c r="G119" s="2">
        <f>_xlfn.IFNA(VLOOKUP(C119,'2019 TOH Results'!$A$2:$C$246,3,FALSE),"10:00:00")</f>
        <v>9.4168067129629662E-2</v>
      </c>
      <c r="H119" s="2">
        <f>_xlfn.IFNA(VLOOKUP(C119,'2019 TOH Results'!$E$2:$G$196,3,FALSE),"10:00:00")</f>
        <v>0.12428800925925926</v>
      </c>
      <c r="I119" s="2">
        <f>_xlfn.IFNA(VLOOKUP(C119,'2019 TOH Results'!$I$2:$K$85,3,FALSE),"10:00:00")</f>
        <v>0.12110059027777775</v>
      </c>
      <c r="L119" s="7">
        <f>SUM(G119:K119)</f>
        <v>0.33955666666666667</v>
      </c>
      <c r="M119" s="3">
        <f>SUMIFS($Q$1:$U$1,G119:K119,"&gt;0")</f>
        <v>97</v>
      </c>
      <c r="N119" s="3">
        <v>32</v>
      </c>
      <c r="O119" s="3">
        <v>39</v>
      </c>
    </row>
    <row r="120" spans="1:15" x14ac:dyDescent="0.2">
      <c r="A120" t="s">
        <v>150</v>
      </c>
      <c r="B120" t="s">
        <v>151</v>
      </c>
      <c r="C120" s="3">
        <v>93</v>
      </c>
      <c r="D120" s="3">
        <v>63</v>
      </c>
      <c r="E120" s="3" t="s">
        <v>7</v>
      </c>
      <c r="F120" s="3" t="s">
        <v>8</v>
      </c>
      <c r="G120" s="2">
        <f>_xlfn.IFNA(VLOOKUP(C120,'2019 TOH Results'!$A$2:$C$246,3,FALSE),"10:00:00")</f>
        <v>9.4151620370370392E-2</v>
      </c>
      <c r="H120" s="2">
        <f>_xlfn.IFNA(VLOOKUP(C120,'2019 TOH Results'!$E$2:$G$196,3,FALSE),"10:00:00")</f>
        <v>0.12431059027777774</v>
      </c>
      <c r="I120" s="2">
        <f>_xlfn.IFNA(VLOOKUP(C120,'2019 TOH Results'!$I$2:$K$85,3,FALSE),"10:00:00")</f>
        <v>0.12110310185185186</v>
      </c>
      <c r="L120" s="7">
        <f>SUM(G120:K120)</f>
        <v>0.33956531249999999</v>
      </c>
      <c r="M120" s="3">
        <f>SUMIFS($Q$1:$U$1,G120:K120,"&gt;0")</f>
        <v>97</v>
      </c>
      <c r="N120" s="3">
        <v>89</v>
      </c>
      <c r="O120" s="3">
        <v>119</v>
      </c>
    </row>
    <row r="121" spans="1:15" x14ac:dyDescent="0.2">
      <c r="A121" t="s">
        <v>350</v>
      </c>
      <c r="B121" t="s">
        <v>351</v>
      </c>
      <c r="C121" s="3">
        <v>266</v>
      </c>
      <c r="D121" s="3">
        <v>60</v>
      </c>
      <c r="E121" s="3" t="s">
        <v>7</v>
      </c>
      <c r="F121" s="3" t="s">
        <v>8</v>
      </c>
      <c r="G121" s="2">
        <f>_xlfn.IFNA(VLOOKUP(C121,'2019 TOH Results'!$A$2:$C$246,3,FALSE),"10:00:00")</f>
        <v>9.0120810185185252E-2</v>
      </c>
      <c r="H121" s="2">
        <f>_xlfn.IFNA(VLOOKUP(C121,'2019 TOH Results'!$E$2:$G$196,3,FALSE),"10:00:00")</f>
        <v>0.12401648148148142</v>
      </c>
      <c r="I121" s="2">
        <f>_xlfn.IFNA(VLOOKUP(C121,'2019 TOH Results'!$I$2:$K$85,3,FALSE),"10:00:00")</f>
        <v>0.13045866898148145</v>
      </c>
      <c r="L121" s="7">
        <f>SUM(G121:K121)</f>
        <v>0.34459596064814813</v>
      </c>
      <c r="M121" s="3">
        <f>SUMIFS($Q$1:$U$1,G121:K121,"&gt;0")</f>
        <v>97</v>
      </c>
      <c r="N121" s="3">
        <v>90</v>
      </c>
      <c r="O121" s="3">
        <v>120</v>
      </c>
    </row>
    <row r="122" spans="1:15" x14ac:dyDescent="0.2">
      <c r="A122" t="s">
        <v>270</v>
      </c>
      <c r="B122" t="s">
        <v>271</v>
      </c>
      <c r="C122" s="3">
        <v>197</v>
      </c>
      <c r="D122" s="3">
        <v>55</v>
      </c>
      <c r="E122" s="3" t="s">
        <v>7</v>
      </c>
      <c r="F122" s="3" t="s">
        <v>8</v>
      </c>
      <c r="G122" s="2">
        <f>_xlfn.IFNA(VLOOKUP(C122,'2019 TOH Results'!$A$2:$C$246,3,FALSE),"10:00:00")</f>
        <v>7.8621446759259306E-2</v>
      </c>
      <c r="H122" s="2">
        <f>_xlfn.IFNA(VLOOKUP(C122,'2019 TOH Results'!$E$2:$G$196,3,FALSE),"10:00:00")</f>
        <v>0.1296498148148148</v>
      </c>
      <c r="I122" s="2">
        <f>_xlfn.IFNA(VLOOKUP(C122,'2019 TOH Results'!$I$2:$K$85,3,FALSE),"10:00:00")</f>
        <v>0.13987034722222219</v>
      </c>
      <c r="L122" s="7">
        <f>SUM(G122:K122)</f>
        <v>0.3481416087962963</v>
      </c>
      <c r="M122" s="3">
        <f>SUMIFS($Q$1:$U$1,G122:K122,"&gt;0")</f>
        <v>97</v>
      </c>
      <c r="N122" s="3">
        <v>91</v>
      </c>
      <c r="O122" s="3">
        <v>121</v>
      </c>
    </row>
    <row r="123" spans="1:15" x14ac:dyDescent="0.2">
      <c r="A123" t="s">
        <v>208</v>
      </c>
      <c r="B123" t="s">
        <v>134</v>
      </c>
      <c r="C123" s="3">
        <v>140</v>
      </c>
      <c r="D123" s="3">
        <v>59</v>
      </c>
      <c r="E123" s="3" t="s">
        <v>7</v>
      </c>
      <c r="F123" s="3" t="s">
        <v>8</v>
      </c>
      <c r="G123" s="2">
        <f>_xlfn.IFNA(VLOOKUP(C123,'2019 TOH Results'!$A$2:$C$246,3,FALSE),"10:00:00")</f>
        <v>9.1222187500000051E-2</v>
      </c>
      <c r="H123" s="2">
        <f>_xlfn.IFNA(VLOOKUP(C123,'2019 TOH Results'!$E$2:$G$196,3,FALSE),"10:00:00")</f>
        <v>0.13676817129629626</v>
      </c>
      <c r="I123" s="2">
        <f>_xlfn.IFNA(VLOOKUP(C123,'2019 TOH Results'!$I$2:$K$85,3,FALSE),"10:00:00")</f>
        <v>0.12381267361111115</v>
      </c>
      <c r="L123" s="7">
        <f>SUM(G123:K123)</f>
        <v>0.35180303240740746</v>
      </c>
      <c r="M123" s="3">
        <f>SUMIFS($Q$1:$U$1,G123:K123,"&gt;0")</f>
        <v>97</v>
      </c>
      <c r="N123" s="3">
        <v>92</v>
      </c>
      <c r="O123" s="3">
        <v>122</v>
      </c>
    </row>
    <row r="124" spans="1:15" x14ac:dyDescent="0.2">
      <c r="A124" t="s">
        <v>262</v>
      </c>
      <c r="B124" t="s">
        <v>263</v>
      </c>
      <c r="C124" s="3">
        <v>193</v>
      </c>
      <c r="D124" s="3">
        <v>45</v>
      </c>
      <c r="E124" s="3" t="s">
        <v>14</v>
      </c>
      <c r="F124" s="3" t="s">
        <v>8</v>
      </c>
      <c r="G124" s="2">
        <f>_xlfn.IFNA(VLOOKUP(C124,'2019 TOH Results'!$A$2:$C$246,3,FALSE),"10:00:00")</f>
        <v>9.0808391203703764E-2</v>
      </c>
      <c r="H124" s="2">
        <f>_xlfn.IFNA(VLOOKUP(C124,'2019 TOH Results'!$E$2:$G$196,3,FALSE),"10:00:00")</f>
        <v>0.13649997685185183</v>
      </c>
      <c r="I124" s="2">
        <f>_xlfn.IFNA(VLOOKUP(C124,'2019 TOH Results'!$I$2:$K$85,3,FALSE),"10:00:00")</f>
        <v>0.14361910879629625</v>
      </c>
      <c r="L124" s="7">
        <f>SUM(G124:K124)</f>
        <v>0.37092747685185185</v>
      </c>
      <c r="M124" s="3">
        <f>SUMIFS($Q$1:$U$1,G124:K124,"&gt;0")</f>
        <v>97</v>
      </c>
      <c r="N124" s="3">
        <v>29</v>
      </c>
      <c r="O124" s="3">
        <v>123</v>
      </c>
    </row>
    <row r="125" spans="1:15" x14ac:dyDescent="0.2">
      <c r="A125" t="s">
        <v>430</v>
      </c>
      <c r="B125" t="s">
        <v>11</v>
      </c>
      <c r="C125" s="3">
        <v>348</v>
      </c>
      <c r="D125" s="3">
        <v>58</v>
      </c>
      <c r="E125" s="3" t="s">
        <v>7</v>
      </c>
      <c r="F125" s="3" t="s">
        <v>8</v>
      </c>
      <c r="G125" s="2">
        <f>_xlfn.IFNA(VLOOKUP(C125,'2019 TOH Results'!$A$2:$C$246,3,FALSE),"10:00:00")</f>
        <v>9.0841122685185238E-2</v>
      </c>
      <c r="H125" s="2">
        <f>_xlfn.IFNA(VLOOKUP(C125,'2019 TOH Results'!$E$2:$G$196,3,FALSE),"10:00:00")</f>
        <v>0.13642568287037038</v>
      </c>
      <c r="I125" s="2">
        <f>_xlfn.IFNA(VLOOKUP(C125,'2019 TOH Results'!$I$2:$K$85,3,FALSE),"10:00:00")</f>
        <v>0.14746363425925918</v>
      </c>
      <c r="J125" s="2" t="str">
        <f>_xlfn.IFNA(VLOOKUP(C125,'2019 TOH Results'!$M$2:$O$130,3,FALSE),"10:00:00")</f>
        <v>10:00:00</v>
      </c>
      <c r="L125" s="7">
        <f>SUM(G125:K125)</f>
        <v>0.3747304398148148</v>
      </c>
      <c r="M125" s="3">
        <f>SUMIFS($Q$1:$U$1,G125:K125,"&gt;0")</f>
        <v>97</v>
      </c>
      <c r="N125" s="3">
        <v>93</v>
      </c>
      <c r="O125" s="3">
        <v>124</v>
      </c>
    </row>
    <row r="126" spans="1:15" x14ac:dyDescent="0.2">
      <c r="A126" t="s">
        <v>179</v>
      </c>
      <c r="B126" t="s">
        <v>180</v>
      </c>
      <c r="C126" s="3">
        <v>119</v>
      </c>
      <c r="D126" s="3">
        <v>40</v>
      </c>
      <c r="E126" s="3" t="s">
        <v>14</v>
      </c>
      <c r="F126" s="3" t="s">
        <v>8</v>
      </c>
      <c r="G126" s="2">
        <f>_xlfn.IFNA(VLOOKUP(C126,'2019 TOH Results'!$A$2:$C$246,3,FALSE),"10:00:00")</f>
        <v>8.7409305555555539E-2</v>
      </c>
      <c r="H126" s="2">
        <f>_xlfn.IFNA(VLOOKUP(C126,'2019 TOH Results'!$E$2:$G$196,3,FALSE),"10:00:00")</f>
        <v>0.12799131944444453</v>
      </c>
      <c r="I126" s="2">
        <f>_xlfn.IFNA(VLOOKUP(C126,'2019 TOH Results'!$I$2:$K$85,3,FALSE),"10:00:00")</f>
        <v>0.15957255787037034</v>
      </c>
      <c r="L126" s="7">
        <f>SUM(G126:K126)</f>
        <v>0.3749731828703704</v>
      </c>
      <c r="M126" s="3">
        <f>SUMIFS($Q$1:$U$1,G126:K126,"&gt;0")</f>
        <v>97</v>
      </c>
      <c r="N126" s="3">
        <v>30</v>
      </c>
      <c r="O126" s="3">
        <v>125</v>
      </c>
    </row>
    <row r="127" spans="1:15" x14ac:dyDescent="0.2">
      <c r="A127" t="s">
        <v>277</v>
      </c>
      <c r="B127" t="s">
        <v>278</v>
      </c>
      <c r="C127" s="3">
        <v>205</v>
      </c>
      <c r="D127" s="3">
        <v>37</v>
      </c>
      <c r="E127" s="3" t="s">
        <v>7</v>
      </c>
      <c r="F127" s="3" t="s">
        <v>8</v>
      </c>
      <c r="G127" s="2">
        <f>_xlfn.IFNA(VLOOKUP(C127,'2019 TOH Results'!$A$2:$C$246,3,FALSE),"10:00:00")</f>
        <v>9.0932719907407422E-2</v>
      </c>
      <c r="H127" s="2">
        <f>_xlfn.IFNA(VLOOKUP(C127,'2019 TOH Results'!$E$2:$G$196,3,FALSE),"10:00:00")</f>
        <v>0.13632065972222229</v>
      </c>
      <c r="I127" s="2">
        <f>_xlfn.IFNA(VLOOKUP(C127,'2019 TOH Results'!$I$2:$K$85,3,FALSE),"10:00:00")</f>
        <v>0.15302586805555551</v>
      </c>
      <c r="L127" s="7">
        <f>SUM(G127:K127)</f>
        <v>0.38027924768518523</v>
      </c>
      <c r="M127" s="3">
        <f>SUMIFS($Q$1:$U$1,G127:K127,"&gt;0")</f>
        <v>97</v>
      </c>
      <c r="N127" s="3">
        <v>94</v>
      </c>
      <c r="O127" s="3">
        <v>126</v>
      </c>
    </row>
    <row r="128" spans="1:15" x14ac:dyDescent="0.2">
      <c r="A128" t="s">
        <v>226</v>
      </c>
      <c r="B128" t="s">
        <v>115</v>
      </c>
      <c r="C128" s="3">
        <v>157</v>
      </c>
      <c r="D128" s="3">
        <v>39</v>
      </c>
      <c r="E128" s="3" t="s">
        <v>7</v>
      </c>
      <c r="F128" s="3" t="s">
        <v>8</v>
      </c>
      <c r="G128" s="2">
        <f>_xlfn.IFNA(VLOOKUP(C128,'2019 TOH Results'!$A$2:$C$246,3,FALSE),"10:00:00")</f>
        <v>8.587023148148154E-2</v>
      </c>
      <c r="H128" s="2">
        <f>_xlfn.IFNA(VLOOKUP(C128,'2019 TOH Results'!$E$2:$G$196,3,FALSE),"10:00:00")</f>
        <v>0.13788111111111107</v>
      </c>
      <c r="I128" s="2">
        <f>_xlfn.IFNA(VLOOKUP(C128,'2019 TOH Results'!$I$2:$K$85,3,FALSE),"10:00:00")</f>
        <v>0.16113417824074072</v>
      </c>
      <c r="L128" s="7">
        <f>SUM(G128:K128)</f>
        <v>0.38488552083333333</v>
      </c>
      <c r="M128" s="3">
        <f>SUMIFS($Q$1:$U$1,G128:K128,"&gt;0")</f>
        <v>97</v>
      </c>
      <c r="N128" s="3">
        <v>95</v>
      </c>
      <c r="O128" s="3">
        <v>127</v>
      </c>
    </row>
    <row r="129" spans="1:15" x14ac:dyDescent="0.2">
      <c r="A129" t="s">
        <v>312</v>
      </c>
      <c r="B129" t="s">
        <v>310</v>
      </c>
      <c r="C129" s="3">
        <v>237</v>
      </c>
      <c r="D129" s="3">
        <v>42</v>
      </c>
      <c r="E129" s="3" t="s">
        <v>7</v>
      </c>
      <c r="F129" s="3" t="s">
        <v>8</v>
      </c>
      <c r="G129" s="2">
        <f>_xlfn.IFNA(VLOOKUP(C129,'2019 TOH Results'!$A$2:$C$246,3,FALSE),"10:00:00")</f>
        <v>8.2111481481481507E-2</v>
      </c>
      <c r="H129" s="2">
        <f>_xlfn.IFNA(VLOOKUP(C129,'2019 TOH Results'!$E$2:$G$196,3,FALSE),"10:00:00")</f>
        <v>0.15987548611111108</v>
      </c>
      <c r="I129" s="2">
        <f>_xlfn.IFNA(VLOOKUP(C129,'2019 TOH Results'!$I$2:$K$85,3,FALSE),"10:00:00")</f>
        <v>0.14942267361111117</v>
      </c>
      <c r="L129" s="7">
        <f>SUM(G129:K129)</f>
        <v>0.39140964120370375</v>
      </c>
      <c r="M129" s="3">
        <f>SUMIFS($Q$1:$U$1,G129:K129,"&gt;0")</f>
        <v>97</v>
      </c>
      <c r="N129" s="3">
        <v>96</v>
      </c>
      <c r="O129" s="3">
        <v>128</v>
      </c>
    </row>
    <row r="130" spans="1:15" x14ac:dyDescent="0.2">
      <c r="A130" t="s">
        <v>312</v>
      </c>
      <c r="B130" t="s">
        <v>313</v>
      </c>
      <c r="C130" s="3">
        <v>236</v>
      </c>
      <c r="D130" s="3">
        <v>41</v>
      </c>
      <c r="E130" s="3" t="s">
        <v>14</v>
      </c>
      <c r="F130" s="3" t="s">
        <v>8</v>
      </c>
      <c r="G130" s="2">
        <f>_xlfn.IFNA(VLOOKUP(C130,'2019 TOH Results'!$A$2:$C$246,3,FALSE),"10:00:00")</f>
        <v>9.4164398148148143E-2</v>
      </c>
      <c r="H130" s="2">
        <f>_xlfn.IFNA(VLOOKUP(C130,'2019 TOH Results'!$E$2:$G$196,3,FALSE),"10:00:00")</f>
        <v>0.14778480324074078</v>
      </c>
      <c r="I130" s="2">
        <f>_xlfn.IFNA(VLOOKUP(C130,'2019 TOH Results'!$I$2:$K$85,3,FALSE),"10:00:00")</f>
        <v>0.14946916666666665</v>
      </c>
      <c r="L130" s="7">
        <f>SUM(G130:K130)</f>
        <v>0.39141836805555558</v>
      </c>
      <c r="M130" s="3">
        <f>SUMIFS($Q$1:$U$1,G130:K130,"&gt;0")</f>
        <v>97</v>
      </c>
      <c r="N130" s="3">
        <v>31</v>
      </c>
      <c r="O130" s="3">
        <v>129</v>
      </c>
    </row>
    <row r="131" spans="1:15" x14ac:dyDescent="0.2">
      <c r="A131" t="s">
        <v>132</v>
      </c>
      <c r="B131" t="s">
        <v>134</v>
      </c>
      <c r="C131" s="3">
        <v>84</v>
      </c>
      <c r="D131" s="3">
        <v>59</v>
      </c>
      <c r="E131" s="3" t="s">
        <v>7</v>
      </c>
      <c r="F131" s="3" t="s">
        <v>8</v>
      </c>
      <c r="G131" s="2">
        <f>_xlfn.IFNA(VLOOKUP(C131,'2019 TOH Results'!$A$2:$C$246,3,FALSE),"10:00:00")</f>
        <v>7.6653148148148165E-2</v>
      </c>
      <c r="J131" s="2">
        <f>_xlfn.IFNA(VLOOKUP(C131,'2019 TOH Results'!$M$2:$O$130,3,FALSE),"10:00:00")</f>
        <v>0.11909553240740739</v>
      </c>
      <c r="L131" s="7">
        <f>SUM(G131:K131)</f>
        <v>0.19574868055555555</v>
      </c>
      <c r="M131" s="3">
        <f>SUMIFS($Q$1:$U$1,G131:K131,"&gt;0")</f>
        <v>76</v>
      </c>
      <c r="N131" s="3">
        <v>97</v>
      </c>
      <c r="O131" s="3">
        <v>130</v>
      </c>
    </row>
    <row r="132" spans="1:15" x14ac:dyDescent="0.2">
      <c r="A132" t="s">
        <v>244</v>
      </c>
      <c r="B132" t="s">
        <v>245</v>
      </c>
      <c r="C132" s="3">
        <v>175</v>
      </c>
      <c r="D132" s="3">
        <v>61</v>
      </c>
      <c r="E132" s="3" t="s">
        <v>7</v>
      </c>
      <c r="F132" s="3" t="s">
        <v>8</v>
      </c>
      <c r="G132" s="2">
        <f>_xlfn.IFNA(VLOOKUP(C132,'2019 TOH Results'!$A$2:$C$246,3,FALSE),"10:00:00")</f>
        <v>8.7349386574074095E-2</v>
      </c>
      <c r="J132" s="2">
        <f>_xlfn.IFNA(VLOOKUP(C132,'2019 TOH Results'!$M$2:$O$130,3,FALSE),"10:00:00")</f>
        <v>0.13009178240740737</v>
      </c>
      <c r="L132" s="7">
        <f>SUM(G132:K132)</f>
        <v>0.21744116898148147</v>
      </c>
      <c r="M132" s="3">
        <f>SUMIFS($Q$1:$U$1,G132:K132,"&gt;0")</f>
        <v>76</v>
      </c>
      <c r="N132" s="3">
        <v>98</v>
      </c>
      <c r="O132" s="3">
        <v>131</v>
      </c>
    </row>
    <row r="133" spans="1:15" x14ac:dyDescent="0.2">
      <c r="A133" t="s">
        <v>233</v>
      </c>
      <c r="B133" t="s">
        <v>234</v>
      </c>
      <c r="C133" s="3">
        <v>163</v>
      </c>
      <c r="D133" s="3">
        <v>58</v>
      </c>
      <c r="E133" s="3" t="s">
        <v>14</v>
      </c>
      <c r="F133" s="3" t="s">
        <v>8</v>
      </c>
      <c r="G133" s="2">
        <f>_xlfn.IFNA(VLOOKUP(C133,'2019 TOH Results'!$A$2:$C$246,3,FALSE),"10:00:00")</f>
        <v>8.7435891203703764E-2</v>
      </c>
      <c r="J133" s="2">
        <f>_xlfn.IFNA(VLOOKUP(C133,'2019 TOH Results'!$M$2:$O$130,3,FALSE),"10:00:00")</f>
        <v>0.13140113425925926</v>
      </c>
      <c r="L133" s="7">
        <f>SUM(G133:K133)</f>
        <v>0.21883702546296302</v>
      </c>
      <c r="M133" s="3">
        <f>SUMIFS($Q$1:$U$1,G133:K133,"&gt;0")</f>
        <v>76</v>
      </c>
      <c r="N133" s="3">
        <v>32</v>
      </c>
      <c r="O133" s="3">
        <v>132</v>
      </c>
    </row>
    <row r="134" spans="1:15" x14ac:dyDescent="0.2">
      <c r="A134" t="s">
        <v>37</v>
      </c>
      <c r="B134" t="s">
        <v>38</v>
      </c>
      <c r="C134" s="3">
        <v>18</v>
      </c>
      <c r="D134" s="3">
        <v>37</v>
      </c>
      <c r="E134" s="3" t="s">
        <v>7</v>
      </c>
      <c r="F134" s="3" t="s">
        <v>8</v>
      </c>
      <c r="G134" s="2">
        <f>_xlfn.IFNA(VLOOKUP(C134,'2019 TOH Results'!$A$2:$C$246,3,FALSE),"10:00:00")</f>
        <v>7.9583333333333339E-2</v>
      </c>
      <c r="J134" s="2">
        <f>_xlfn.IFNA(VLOOKUP(C134,'2019 TOH Results'!$M$2:$O$130,3,FALSE),"10:00:00")</f>
        <v>0.18123853009259255</v>
      </c>
      <c r="L134" s="7">
        <f>SUM(G134:K134)</f>
        <v>0.26082186342592589</v>
      </c>
      <c r="M134" s="3">
        <f>SUMIFS($Q$1:$U$1,G134:K134,"&gt;0")</f>
        <v>76</v>
      </c>
      <c r="N134" s="3">
        <v>99</v>
      </c>
      <c r="O134" s="3">
        <v>133</v>
      </c>
    </row>
    <row r="135" spans="1:15" x14ac:dyDescent="0.2">
      <c r="A135" t="s">
        <v>275</v>
      </c>
      <c r="B135" t="s">
        <v>276</v>
      </c>
      <c r="C135" s="3">
        <v>204</v>
      </c>
      <c r="D135" s="3">
        <v>24</v>
      </c>
      <c r="E135" s="3" t="s">
        <v>7</v>
      </c>
      <c r="F135" s="3" t="s">
        <v>8</v>
      </c>
      <c r="G135" s="2">
        <f>_xlfn.IFNA(VLOOKUP(C135,'2019 TOH Results'!$A$2:$C$246,3,FALSE),"10:00:00")</f>
        <v>9.4121168981481484E-2</v>
      </c>
      <c r="J135" s="2">
        <f>_xlfn.IFNA(VLOOKUP(C135,'2019 TOH Results'!$M$2:$O$130,3,FALSE),"10:00:00")</f>
        <v>0.17454627314814813</v>
      </c>
      <c r="L135" s="7">
        <f>SUM(G135:K135)</f>
        <v>0.26866744212962962</v>
      </c>
      <c r="M135" s="3">
        <f>SUMIFS($Q$1:$U$1,G135:K135,"&gt;0")</f>
        <v>76</v>
      </c>
      <c r="N135" s="3">
        <v>100</v>
      </c>
      <c r="O135" s="3">
        <v>134</v>
      </c>
    </row>
    <row r="136" spans="1:15" x14ac:dyDescent="0.2">
      <c r="A136" t="s">
        <v>299</v>
      </c>
      <c r="B136" t="s">
        <v>212</v>
      </c>
      <c r="C136" s="3">
        <v>220</v>
      </c>
      <c r="D136" s="3">
        <v>25</v>
      </c>
      <c r="E136" s="3" t="s">
        <v>7</v>
      </c>
      <c r="F136" s="3" t="s">
        <v>8</v>
      </c>
      <c r="G136" s="2">
        <f>_xlfn.IFNA(VLOOKUP(C136,'2019 TOH Results'!$A$2:$C$246,3,FALSE),"10:00:00")</f>
        <v>0.10199789351851857</v>
      </c>
      <c r="J136" s="2">
        <f>_xlfn.IFNA(VLOOKUP(C136,'2019 TOH Results'!$M$2:$O$130,3,FALSE),"10:00:00")</f>
        <v>0.17455421296296297</v>
      </c>
      <c r="L136" s="7">
        <f>SUM(G136:K136)</f>
        <v>0.27655210648148154</v>
      </c>
      <c r="M136" s="3">
        <f>SUMIFS($Q$1:$U$1,G136:K136,"&gt;0")</f>
        <v>76</v>
      </c>
      <c r="N136" s="3">
        <v>101</v>
      </c>
      <c r="O136" s="3">
        <v>135</v>
      </c>
    </row>
    <row r="137" spans="1:15" x14ac:dyDescent="0.2">
      <c r="A137" t="s">
        <v>88</v>
      </c>
      <c r="B137" t="s">
        <v>89</v>
      </c>
      <c r="C137" s="3">
        <v>51</v>
      </c>
      <c r="D137" s="3">
        <v>26</v>
      </c>
      <c r="E137" s="3" t="s">
        <v>7</v>
      </c>
      <c r="F137" s="3" t="s">
        <v>8</v>
      </c>
      <c r="G137" s="2">
        <f>_xlfn.IFNA(VLOOKUP(C137,'2019 TOH Results'!$A$2:$C$246,3,FALSE),"10:00:00")</f>
        <v>0.10528234953703708</v>
      </c>
      <c r="J137" s="2">
        <f>_xlfn.IFNA(VLOOKUP(C137,'2019 TOH Results'!$M$2:$O$130,3,FALSE),"10:00:00")</f>
        <v>0.17455408564814806</v>
      </c>
      <c r="L137" s="7">
        <f>SUM(G137:K137)</f>
        <v>0.27983643518518514</v>
      </c>
      <c r="M137" s="3">
        <f>SUMIFS($Q$1:$U$1,G137:K137,"&gt;0")</f>
        <v>76</v>
      </c>
      <c r="N137" s="3">
        <v>102</v>
      </c>
      <c r="O137" s="3">
        <v>136</v>
      </c>
    </row>
    <row r="138" spans="1:15" x14ac:dyDescent="0.2">
      <c r="A138" t="s">
        <v>331</v>
      </c>
      <c r="B138" t="s">
        <v>333</v>
      </c>
      <c r="C138" s="3">
        <v>252</v>
      </c>
      <c r="D138" s="3">
        <v>70</v>
      </c>
      <c r="E138" s="3" t="s">
        <v>7</v>
      </c>
      <c r="F138" s="3" t="s">
        <v>8</v>
      </c>
      <c r="G138" s="2">
        <f>_xlfn.IFNA(VLOOKUP(C138,'2019 TOH Results'!$A$2:$C$246,3,FALSE),"10:00:00")</f>
        <v>0.11475120370370373</v>
      </c>
      <c r="J138" s="2">
        <f>_xlfn.IFNA(VLOOKUP(C138,'2019 TOH Results'!$M$2:$O$130,3,FALSE),"10:00:00")</f>
        <v>0.16508644675925921</v>
      </c>
      <c r="L138" s="7">
        <f>SUM(G138:K138)</f>
        <v>0.27983765046296294</v>
      </c>
      <c r="M138" s="3">
        <f>SUMIFS($Q$1:$U$1,G138:K138,"&gt;0")</f>
        <v>76</v>
      </c>
      <c r="N138" s="3">
        <v>103</v>
      </c>
      <c r="O138" s="3">
        <v>137</v>
      </c>
    </row>
    <row r="139" spans="1:15" x14ac:dyDescent="0.2">
      <c r="A139" t="s">
        <v>238</v>
      </c>
      <c r="B139" t="s">
        <v>240</v>
      </c>
      <c r="C139" s="3">
        <v>170</v>
      </c>
      <c r="D139" s="3">
        <v>28</v>
      </c>
      <c r="E139" s="3" t="s">
        <v>14</v>
      </c>
      <c r="F139" s="3" t="s">
        <v>8</v>
      </c>
      <c r="G139" s="2">
        <f>_xlfn.IFNA(VLOOKUP(C139,'2019 TOH Results'!$A$2:$C$246,3,FALSE),"10:00:00")</f>
        <v>0.1627567708333334</v>
      </c>
      <c r="J139" s="2">
        <f>_xlfn.IFNA(VLOOKUP(C139,'2019 TOH Results'!$M$2:$O$130,3,FALSE),"10:00:00")</f>
        <v>0.1398520138888889</v>
      </c>
      <c r="L139" s="7">
        <f>SUM(G139:K139)</f>
        <v>0.3026087847222223</v>
      </c>
      <c r="M139" s="3">
        <f>SUMIFS($Q$1:$U$1,G139:K139,"&gt;0")</f>
        <v>76</v>
      </c>
      <c r="N139" s="3">
        <v>33</v>
      </c>
      <c r="O139" s="3">
        <v>138</v>
      </c>
    </row>
    <row r="140" spans="1:15" x14ac:dyDescent="0.2">
      <c r="A140" t="s">
        <v>400</v>
      </c>
      <c r="B140" t="s">
        <v>401</v>
      </c>
      <c r="C140" s="3">
        <v>310</v>
      </c>
      <c r="D140" s="3">
        <v>37</v>
      </c>
      <c r="E140" s="3" t="s">
        <v>14</v>
      </c>
      <c r="F140" s="3" t="s">
        <v>8</v>
      </c>
      <c r="G140" s="2">
        <f>_xlfn.IFNA(VLOOKUP(C140,'2019 TOH Results'!$A$2:$C$246,3,FALSE),"10:00:00")</f>
        <v>0.14139995370370373</v>
      </c>
      <c r="J140" s="2">
        <f>_xlfn.IFNA(VLOOKUP(C140,'2019 TOH Results'!$M$2:$O$130,3,FALSE),"10:00:00")</f>
        <v>0.18123561342592592</v>
      </c>
      <c r="L140" s="7">
        <f>SUM(G140:K140)</f>
        <v>0.32263556712962965</v>
      </c>
      <c r="M140" s="3">
        <f>SUMIFS($Q$1:$U$1,G140:K140,"&gt;0")</f>
        <v>76</v>
      </c>
      <c r="N140" s="3">
        <v>34</v>
      </c>
      <c r="O140" s="3">
        <v>139</v>
      </c>
    </row>
    <row r="141" spans="1:15" x14ac:dyDescent="0.2">
      <c r="A141" t="s">
        <v>336</v>
      </c>
      <c r="B141" t="s">
        <v>78</v>
      </c>
      <c r="C141" s="3">
        <v>254</v>
      </c>
      <c r="D141" s="3">
        <v>54</v>
      </c>
      <c r="E141" s="3" t="s">
        <v>7</v>
      </c>
      <c r="F141" s="3" t="s">
        <v>8</v>
      </c>
      <c r="G141" s="2">
        <f>_xlfn.IFNA(VLOOKUP(C141,'2019 TOH Results'!$A$2:$C$246,3,FALSE),"10:00:00")</f>
        <v>0.13752298611111113</v>
      </c>
      <c r="H141" s="2">
        <f>_xlfn.IFNA(VLOOKUP(C141,'2019 TOH Results'!$E$2:$G$196,3,FALSE),"10:00:00")</f>
        <v>5.5212291666666691E-2</v>
      </c>
      <c r="L141" s="7">
        <f>SUM(G141:K141)</f>
        <v>0.19273527777777782</v>
      </c>
      <c r="M141" s="3">
        <f>SUMIFS($Q$1:$U$1,G141:K141,"&gt;0")</f>
        <v>64</v>
      </c>
      <c r="N141" s="3">
        <v>104</v>
      </c>
      <c r="O141" s="3">
        <v>140</v>
      </c>
    </row>
    <row r="142" spans="1:15" x14ac:dyDescent="0.2">
      <c r="A142" t="s">
        <v>166</v>
      </c>
      <c r="B142" t="s">
        <v>168</v>
      </c>
      <c r="C142" s="3">
        <v>109</v>
      </c>
      <c r="D142" s="3">
        <v>46</v>
      </c>
      <c r="E142" s="3" t="s">
        <v>14</v>
      </c>
      <c r="F142" s="3" t="s">
        <v>8</v>
      </c>
      <c r="G142" s="2">
        <f>_xlfn.IFNA(VLOOKUP(C142,'2019 TOH Results'!$A$2:$C$246,3,FALSE),"10:00:00")</f>
        <v>0.1107490625</v>
      </c>
      <c r="H142" s="2">
        <f>_xlfn.IFNA(VLOOKUP(C142,'2019 TOH Results'!$E$2:$G$196,3,FALSE),"10:00:00")</f>
        <v>8.1986597222222235E-2</v>
      </c>
      <c r="L142" s="7">
        <f>SUM(G142:K142)</f>
        <v>0.19273565972222223</v>
      </c>
      <c r="M142" s="3">
        <f>SUMIFS($Q$1:$U$1,G142:K142,"&gt;0")</f>
        <v>64</v>
      </c>
      <c r="N142" s="3">
        <v>35</v>
      </c>
      <c r="O142" s="3">
        <v>141</v>
      </c>
    </row>
    <row r="143" spans="1:15" x14ac:dyDescent="0.2">
      <c r="A143" t="s">
        <v>284</v>
      </c>
      <c r="B143" t="s">
        <v>285</v>
      </c>
      <c r="C143" s="3">
        <v>209</v>
      </c>
      <c r="D143" s="3">
        <v>48</v>
      </c>
      <c r="E143" s="3" t="s">
        <v>14</v>
      </c>
      <c r="F143" s="3" t="s">
        <v>8</v>
      </c>
      <c r="G143" s="2">
        <f>_xlfn.IFNA(VLOOKUP(C143,'2019 TOH Results'!$A$2:$C$246,3,FALSE),"10:00:00")</f>
        <v>8.0799317129629677E-2</v>
      </c>
      <c r="H143" s="2">
        <f>_xlfn.IFNA(VLOOKUP(C143,'2019 TOH Results'!$E$2:$G$196,3,FALSE),"10:00:00")</f>
        <v>0.11641865740740742</v>
      </c>
      <c r="L143" s="7">
        <f>SUM(G143:K143)</f>
        <v>0.1972179745370371</v>
      </c>
      <c r="M143" s="3">
        <f>SUMIFS($Q$1:$U$1,G143:K143,"&gt;0")</f>
        <v>64</v>
      </c>
      <c r="N143" s="3">
        <v>36</v>
      </c>
      <c r="O143" s="3">
        <v>142</v>
      </c>
    </row>
    <row r="144" spans="1:15" x14ac:dyDescent="0.2">
      <c r="A144" t="s">
        <v>47</v>
      </c>
      <c r="B144" t="s">
        <v>48</v>
      </c>
      <c r="C144" s="3">
        <v>23</v>
      </c>
      <c r="D144" s="3">
        <v>52</v>
      </c>
      <c r="E144" s="3" t="s">
        <v>7</v>
      </c>
      <c r="F144" s="3" t="s">
        <v>8</v>
      </c>
      <c r="G144" s="2">
        <f>_xlfn.IFNA(VLOOKUP(C144,'2019 TOH Results'!$A$2:$C$246,3,FALSE),"10:00:00")</f>
        <v>7.8252893518518496E-2</v>
      </c>
      <c r="H144" s="2">
        <f>_xlfn.IFNA(VLOOKUP(C144,'2019 TOH Results'!$E$2:$G$196,3,FALSE),"10:00:00")</f>
        <v>0.12139603009259264</v>
      </c>
      <c r="L144" s="7">
        <f>SUM(G144:K144)</f>
        <v>0.19964892361111114</v>
      </c>
      <c r="M144" s="3">
        <f>SUMIFS($Q$1:$U$1,G144:K144,"&gt;0")</f>
        <v>64</v>
      </c>
      <c r="N144" s="3">
        <v>105</v>
      </c>
      <c r="O144" s="3">
        <v>143</v>
      </c>
    </row>
    <row r="145" spans="1:15" x14ac:dyDescent="0.2">
      <c r="A145" t="s">
        <v>28</v>
      </c>
      <c r="B145" t="s">
        <v>29</v>
      </c>
      <c r="C145" s="3">
        <v>12</v>
      </c>
      <c r="D145" s="3">
        <v>51</v>
      </c>
      <c r="F145" s="3" t="s">
        <v>27</v>
      </c>
      <c r="G145" s="2">
        <f>_xlfn.IFNA(VLOOKUP(C145,'2019 TOH Results'!$A$2:$C$246,3,FALSE),"10:00:00")</f>
        <v>8.7939918981481513E-2</v>
      </c>
      <c r="H145" s="2">
        <f>_xlfn.IFNA(VLOOKUP(C145,'2019 TOH Results'!$E$2:$G$196,3,FALSE),"10:00:00")</f>
        <v>0.1194057291666667</v>
      </c>
      <c r="L145" s="7">
        <f>SUM(G145:K145)</f>
        <v>0.20734564814814821</v>
      </c>
      <c r="M145" s="3">
        <f>SUMIFS($Q$1:$U$1,G145:K145,"&gt;0")</f>
        <v>64</v>
      </c>
      <c r="N145" s="3">
        <v>3</v>
      </c>
      <c r="O145" s="3">
        <v>144</v>
      </c>
    </row>
    <row r="146" spans="1:15" x14ac:dyDescent="0.2">
      <c r="A146" t="s">
        <v>360</v>
      </c>
      <c r="B146" t="s">
        <v>361</v>
      </c>
      <c r="C146" s="3">
        <v>275</v>
      </c>
      <c r="D146" s="3">
        <v>51</v>
      </c>
      <c r="E146" s="3" t="s">
        <v>14</v>
      </c>
      <c r="F146" s="3" t="s">
        <v>8</v>
      </c>
      <c r="G146" s="2">
        <f>_xlfn.IFNA(VLOOKUP(C146,'2019 TOH Results'!$A$2:$C$246,3,FALSE),"10:00:00")</f>
        <v>7.2750868055555529E-2</v>
      </c>
      <c r="H146" s="2">
        <f>_xlfn.IFNA(VLOOKUP(C146,'2019 TOH Results'!$E$2:$G$196,3,FALSE),"10:00:00")</f>
        <v>0.13546559027777777</v>
      </c>
      <c r="L146" s="7">
        <f>SUM(G146:K146)</f>
        <v>0.2082164583333333</v>
      </c>
      <c r="M146" s="3">
        <f>SUMIFS($Q$1:$U$1,G146:K146,"&gt;0")</f>
        <v>64</v>
      </c>
      <c r="N146" s="3">
        <v>37</v>
      </c>
      <c r="O146" s="3">
        <v>145</v>
      </c>
    </row>
    <row r="147" spans="1:15" x14ac:dyDescent="0.2">
      <c r="A147" t="s">
        <v>244</v>
      </c>
      <c r="B147" t="s">
        <v>110</v>
      </c>
      <c r="C147" s="3">
        <v>174</v>
      </c>
      <c r="D147" s="3">
        <v>59</v>
      </c>
      <c r="E147" s="3" t="s">
        <v>7</v>
      </c>
      <c r="F147" s="3" t="s">
        <v>8</v>
      </c>
      <c r="G147" s="2">
        <f>_xlfn.IFNA(VLOOKUP(C147,'2019 TOH Results'!$A$2:$C$246,3,FALSE),"10:00:00")</f>
        <v>8.4033090277777833E-2</v>
      </c>
      <c r="H147" s="2">
        <f>_xlfn.IFNA(VLOOKUP(C147,'2019 TOH Results'!$E$2:$G$196,3,FALSE),"10:00:00")</f>
        <v>0.12441230324074065</v>
      </c>
      <c r="L147" s="7">
        <f>SUM(G147:K147)</f>
        <v>0.20844539351851848</v>
      </c>
      <c r="M147" s="3">
        <f>SUMIFS($Q$1:$U$1,G147:K147,"&gt;0")</f>
        <v>64</v>
      </c>
      <c r="N147" s="3">
        <v>106</v>
      </c>
      <c r="O147" s="3">
        <v>146</v>
      </c>
    </row>
    <row r="148" spans="1:15" x14ac:dyDescent="0.2">
      <c r="A148" t="s">
        <v>165</v>
      </c>
      <c r="B148" t="s">
        <v>10</v>
      </c>
      <c r="C148" s="3">
        <v>107</v>
      </c>
      <c r="D148" s="3">
        <v>51</v>
      </c>
      <c r="E148" s="3" t="s">
        <v>7</v>
      </c>
      <c r="F148" s="3" t="s">
        <v>8</v>
      </c>
      <c r="G148" s="2">
        <f>_xlfn.IFNA(VLOOKUP(C148,'2019 TOH Results'!$A$2:$C$246,3,FALSE),"10:00:00")</f>
        <v>8.1398298611111142E-2</v>
      </c>
      <c r="H148" s="2">
        <f>_xlfn.IFNA(VLOOKUP(C148,'2019 TOH Results'!$E$2:$G$196,3,FALSE),"10:00:00")</f>
        <v>0.13054223379629631</v>
      </c>
      <c r="L148" s="7">
        <f>SUM(G148:K148)</f>
        <v>0.21194053240740746</v>
      </c>
      <c r="M148" s="3">
        <f>SUMIFS($Q$1:$U$1,G148:K148,"&gt;0")</f>
        <v>64</v>
      </c>
      <c r="N148" s="3">
        <v>107</v>
      </c>
      <c r="O148" s="3">
        <v>147</v>
      </c>
    </row>
    <row r="149" spans="1:15" x14ac:dyDescent="0.2">
      <c r="A149" t="s">
        <v>154</v>
      </c>
      <c r="B149" t="s">
        <v>155</v>
      </c>
      <c r="C149" s="3">
        <v>97</v>
      </c>
      <c r="D149" s="3">
        <v>48</v>
      </c>
      <c r="E149" s="3" t="s">
        <v>7</v>
      </c>
      <c r="F149" s="3" t="s">
        <v>8</v>
      </c>
      <c r="G149" s="2">
        <f>_xlfn.IFNA(VLOOKUP(C149,'2019 TOH Results'!$A$2:$C$246,3,FALSE),"10:00:00")</f>
        <v>9.301667824074078E-2</v>
      </c>
      <c r="H149" s="2">
        <f>_xlfn.IFNA(VLOOKUP(C149,'2019 TOH Results'!$E$2:$G$196,3,FALSE),"10:00:00")</f>
        <v>0.11937631944444443</v>
      </c>
      <c r="L149" s="7">
        <f>SUM(G149:K149)</f>
        <v>0.21239299768518521</v>
      </c>
      <c r="M149" s="3">
        <f>SUMIFS($Q$1:$U$1,G149:K149,"&gt;0")</f>
        <v>64</v>
      </c>
      <c r="N149" s="3">
        <v>108</v>
      </c>
      <c r="O149" s="3">
        <v>148</v>
      </c>
    </row>
    <row r="150" spans="1:15" x14ac:dyDescent="0.2">
      <c r="A150" t="s">
        <v>236</v>
      </c>
      <c r="B150" t="s">
        <v>134</v>
      </c>
      <c r="C150" s="3">
        <v>166</v>
      </c>
      <c r="D150" s="3">
        <v>52</v>
      </c>
      <c r="E150" s="3" t="s">
        <v>7</v>
      </c>
      <c r="F150" s="3" t="s">
        <v>8</v>
      </c>
      <c r="G150" s="2">
        <f>_xlfn.IFNA(VLOOKUP(C150,'2019 TOH Results'!$A$2:$C$246,3,FALSE),"10:00:00")</f>
        <v>9.0418483796296356E-2</v>
      </c>
      <c r="H150" s="2">
        <f>_xlfn.IFNA(VLOOKUP(C150,'2019 TOH Results'!$E$2:$G$196,3,FALSE),"10:00:00")</f>
        <v>0.12644104166666664</v>
      </c>
      <c r="L150" s="7">
        <f>SUM(G150:K150)</f>
        <v>0.216859525462963</v>
      </c>
      <c r="M150" s="3">
        <f>SUMIFS($Q$1:$U$1,G150:K150,"&gt;0")</f>
        <v>64</v>
      </c>
      <c r="N150" s="3">
        <v>109</v>
      </c>
      <c r="O150" s="3">
        <v>149</v>
      </c>
    </row>
    <row r="151" spans="1:15" x14ac:dyDescent="0.2">
      <c r="A151" t="s">
        <v>372</v>
      </c>
      <c r="B151" t="s">
        <v>373</v>
      </c>
      <c r="C151" s="3">
        <v>287</v>
      </c>
      <c r="D151" s="3">
        <v>59</v>
      </c>
      <c r="E151" s="3" t="s">
        <v>7</v>
      </c>
      <c r="F151" s="3" t="s">
        <v>8</v>
      </c>
      <c r="G151" s="2">
        <f>_xlfn.IFNA(VLOOKUP(C151,'2019 TOH Results'!$A$2:$C$246,3,FALSE),"10:00:00")</f>
        <v>8.989065972222221E-2</v>
      </c>
      <c r="H151" s="2">
        <f>_xlfn.IFNA(VLOOKUP(C151,'2019 TOH Results'!$E$2:$G$196,3,FALSE),"10:00:00")</f>
        <v>0.12731866898148153</v>
      </c>
      <c r="L151" s="7">
        <f>SUM(G151:K151)</f>
        <v>0.21720932870370374</v>
      </c>
      <c r="M151" s="3">
        <f>SUMIFS($Q$1:$U$1,G151:K151,"&gt;0")</f>
        <v>64</v>
      </c>
      <c r="N151" s="3">
        <v>110</v>
      </c>
      <c r="O151" s="3">
        <v>150</v>
      </c>
    </row>
    <row r="152" spans="1:15" x14ac:dyDescent="0.2">
      <c r="A152" t="s">
        <v>249</v>
      </c>
      <c r="B152" t="s">
        <v>250</v>
      </c>
      <c r="C152" s="3">
        <v>179</v>
      </c>
      <c r="D152" s="3">
        <v>38</v>
      </c>
      <c r="E152" s="3" t="s">
        <v>14</v>
      </c>
      <c r="F152" s="3" t="s">
        <v>8</v>
      </c>
      <c r="G152" s="2">
        <f>_xlfn.IFNA(VLOOKUP(C152,'2019 TOH Results'!$A$2:$C$246,3,FALSE),"10:00:00")</f>
        <v>0.16244142361111114</v>
      </c>
      <c r="H152" s="2">
        <f>_xlfn.IFNA(VLOOKUP(C152,'2019 TOH Results'!$E$2:$G$196,3,FALSE),"10:00:00")</f>
        <v>5.5467800925925903E-2</v>
      </c>
      <c r="L152" s="7">
        <f>SUM(G152:K152)</f>
        <v>0.21790922453703704</v>
      </c>
      <c r="M152" s="3">
        <f>SUMIFS($Q$1:$U$1,G152:K152,"&gt;0")</f>
        <v>64</v>
      </c>
      <c r="N152" s="3">
        <v>38</v>
      </c>
      <c r="O152" s="3">
        <v>151</v>
      </c>
    </row>
    <row r="153" spans="1:15" x14ac:dyDescent="0.2">
      <c r="A153" t="s">
        <v>198</v>
      </c>
      <c r="B153" t="s">
        <v>11</v>
      </c>
      <c r="C153" s="3">
        <v>133</v>
      </c>
      <c r="D153" s="3">
        <v>43</v>
      </c>
      <c r="E153" s="3" t="s">
        <v>7</v>
      </c>
      <c r="F153" s="3" t="s">
        <v>8</v>
      </c>
      <c r="G153" s="2">
        <f>_xlfn.IFNA(VLOOKUP(C153,'2019 TOH Results'!$A$2:$C$246,3,FALSE),"10:00:00")</f>
        <v>0.16245842592592596</v>
      </c>
      <c r="H153" s="2">
        <f>_xlfn.IFNA(VLOOKUP(C153,'2019 TOH Results'!$E$2:$G$196,3,FALSE),"10:00:00")</f>
        <v>5.5487951388888901E-2</v>
      </c>
      <c r="L153" s="7">
        <f>SUM(G153:K153)</f>
        <v>0.21794637731481487</v>
      </c>
      <c r="M153" s="3">
        <f>SUMIFS($Q$1:$U$1,G153:K153,"&gt;0")</f>
        <v>64</v>
      </c>
      <c r="N153" s="3">
        <v>111</v>
      </c>
      <c r="O153" s="3">
        <v>152</v>
      </c>
    </row>
    <row r="154" spans="1:15" x14ac:dyDescent="0.2">
      <c r="A154" t="s">
        <v>77</v>
      </c>
      <c r="B154" t="s">
        <v>78</v>
      </c>
      <c r="C154" s="3">
        <v>44</v>
      </c>
      <c r="D154" s="3">
        <v>63</v>
      </c>
      <c r="E154" s="3" t="s">
        <v>14</v>
      </c>
      <c r="F154" s="3" t="s">
        <v>8</v>
      </c>
      <c r="G154" s="2">
        <f>_xlfn.IFNA(VLOOKUP(C154,'2019 TOH Results'!$A$2:$C$246,3,FALSE),"10:00:00")</f>
        <v>9.2766203703703753E-2</v>
      </c>
      <c r="H154" s="2">
        <f>_xlfn.IFNA(VLOOKUP(C154,'2019 TOH Results'!$E$2:$G$196,3,FALSE),"10:00:00")</f>
        <v>0.1275027314814815</v>
      </c>
      <c r="L154" s="7">
        <f>SUM(G154:K154)</f>
        <v>0.22026893518518526</v>
      </c>
      <c r="M154" s="3">
        <f>SUMIFS($Q$1:$U$1,G154:K154,"&gt;0")</f>
        <v>64</v>
      </c>
      <c r="N154" s="3">
        <v>39</v>
      </c>
      <c r="O154" s="3">
        <v>153</v>
      </c>
    </row>
    <row r="155" spans="1:15" x14ac:dyDescent="0.2">
      <c r="A155" t="s">
        <v>386</v>
      </c>
      <c r="B155" t="s">
        <v>387</v>
      </c>
      <c r="C155" s="3">
        <v>298</v>
      </c>
      <c r="D155" s="3">
        <v>34</v>
      </c>
      <c r="E155" s="3" t="s">
        <v>7</v>
      </c>
      <c r="F155" s="3" t="s">
        <v>8</v>
      </c>
      <c r="G155" s="2">
        <f>_xlfn.IFNA(VLOOKUP(C155,'2019 TOH Results'!$A$2:$C$246,3,FALSE),"10:00:00")</f>
        <v>9.588672453703706E-2</v>
      </c>
      <c r="H155" s="2">
        <f>_xlfn.IFNA(VLOOKUP(C155,'2019 TOH Results'!$E$2:$G$196,3,FALSE),"10:00:00")</f>
        <v>0.12443486111111107</v>
      </c>
      <c r="L155" s="7">
        <f>SUM(G155:K155)</f>
        <v>0.22032158564814813</v>
      </c>
      <c r="M155" s="3">
        <f>SUMIFS($Q$1:$U$1,G155:K155,"&gt;0")</f>
        <v>64</v>
      </c>
      <c r="N155" s="3">
        <v>112</v>
      </c>
      <c r="O155" s="3">
        <v>154</v>
      </c>
    </row>
    <row r="156" spans="1:15" x14ac:dyDescent="0.2">
      <c r="A156" t="s">
        <v>41</v>
      </c>
      <c r="B156" t="s">
        <v>42</v>
      </c>
      <c r="C156" s="3">
        <v>20</v>
      </c>
      <c r="D156" s="3">
        <v>58</v>
      </c>
      <c r="E156" s="3" t="s">
        <v>7</v>
      </c>
      <c r="F156" s="3" t="s">
        <v>8</v>
      </c>
      <c r="G156" s="2">
        <f>_xlfn.IFNA(VLOOKUP(C156,'2019 TOH Results'!$A$2:$C$246,3,FALSE),"10:00:00")</f>
        <v>0.10981481481481481</v>
      </c>
      <c r="H156" s="2">
        <f>_xlfn.IFNA(VLOOKUP(C156,'2019 TOH Results'!$E$2:$G$196,3,FALSE),"10:00:00")</f>
        <v>0.11250144675925927</v>
      </c>
      <c r="L156" s="7">
        <f>SUM(G156:K156)</f>
        <v>0.22231626157407408</v>
      </c>
      <c r="M156" s="3">
        <f>SUMIFS($Q$1:$U$1,G156:K156,"&gt;0")</f>
        <v>64</v>
      </c>
      <c r="N156" s="3">
        <v>113</v>
      </c>
      <c r="O156" s="3">
        <v>155</v>
      </c>
    </row>
    <row r="157" spans="1:15" x14ac:dyDescent="0.2">
      <c r="A157" t="s">
        <v>261</v>
      </c>
      <c r="B157" t="s">
        <v>66</v>
      </c>
      <c r="C157" s="3">
        <v>191</v>
      </c>
      <c r="D157" s="3">
        <v>56</v>
      </c>
      <c r="E157" s="3" t="s">
        <v>7</v>
      </c>
      <c r="F157" s="3" t="s">
        <v>8</v>
      </c>
      <c r="G157" s="2">
        <f>_xlfn.IFNA(VLOOKUP(C157,'2019 TOH Results'!$A$2:$C$246,3,FALSE),"10:00:00")</f>
        <v>8.3804652777777766E-2</v>
      </c>
      <c r="H157" s="2">
        <f>_xlfn.IFNA(VLOOKUP(C157,'2019 TOH Results'!$E$2:$G$196,3,FALSE),"10:00:00")</f>
        <v>0.14013978009259265</v>
      </c>
      <c r="L157" s="7">
        <f>SUM(G157:K157)</f>
        <v>0.22394443287037041</v>
      </c>
      <c r="M157" s="3">
        <f>SUMIFS($Q$1:$U$1,G157:K157,"&gt;0")</f>
        <v>64</v>
      </c>
      <c r="N157" s="3">
        <v>114</v>
      </c>
      <c r="O157" s="3">
        <v>156</v>
      </c>
    </row>
    <row r="158" spans="1:15" x14ac:dyDescent="0.2">
      <c r="A158" t="s">
        <v>209</v>
      </c>
      <c r="B158" t="s">
        <v>210</v>
      </c>
      <c r="C158" s="3">
        <v>141</v>
      </c>
      <c r="D158" s="3">
        <v>61</v>
      </c>
      <c r="E158" s="3" t="s">
        <v>14</v>
      </c>
      <c r="F158" s="3" t="s">
        <v>8</v>
      </c>
      <c r="G158" s="2">
        <f>_xlfn.IFNA(VLOOKUP(C158,'2019 TOH Results'!$A$2:$C$246,3,FALSE),"10:00:00")</f>
        <v>7.9085381944444477E-2</v>
      </c>
      <c r="H158" s="2">
        <f>_xlfn.IFNA(VLOOKUP(C158,'2019 TOH Results'!$E$2:$G$196,3,FALSE),"10:00:00")</f>
        <v>0.14635120370370375</v>
      </c>
      <c r="L158" s="7">
        <f>SUM(G158:K158)</f>
        <v>0.22543658564814822</v>
      </c>
      <c r="M158" s="3">
        <f>SUMIFS($Q$1:$U$1,G158:K158,"&gt;0")</f>
        <v>64</v>
      </c>
      <c r="N158" s="3">
        <v>40</v>
      </c>
      <c r="O158" s="3">
        <v>157</v>
      </c>
    </row>
    <row r="159" spans="1:15" x14ac:dyDescent="0.2">
      <c r="A159" t="s">
        <v>251</v>
      </c>
      <c r="B159" t="s">
        <v>110</v>
      </c>
      <c r="C159" s="3">
        <v>180</v>
      </c>
      <c r="D159" s="3">
        <v>35</v>
      </c>
      <c r="E159" s="3" t="s">
        <v>7</v>
      </c>
      <c r="F159" s="3" t="s">
        <v>8</v>
      </c>
      <c r="G159" s="2">
        <f>_xlfn.IFNA(VLOOKUP(C159,'2019 TOH Results'!$A$2:$C$246,3,FALSE),"10:00:00")</f>
        <v>8.4798425925925958E-2</v>
      </c>
      <c r="H159" s="2">
        <f>_xlfn.IFNA(VLOOKUP(C159,'2019 TOH Results'!$E$2:$G$196,3,FALSE),"10:00:00")</f>
        <v>0.14247629629629632</v>
      </c>
      <c r="L159" s="7">
        <f>SUM(G159:K159)</f>
        <v>0.22727472222222228</v>
      </c>
      <c r="M159" s="3">
        <f>SUMIFS($Q$1:$U$1,G159:K159,"&gt;0")</f>
        <v>64</v>
      </c>
      <c r="N159" s="3">
        <v>115</v>
      </c>
      <c r="O159" s="3">
        <v>158</v>
      </c>
    </row>
    <row r="160" spans="1:15" x14ac:dyDescent="0.2">
      <c r="A160" t="s">
        <v>57</v>
      </c>
      <c r="B160" t="s">
        <v>58</v>
      </c>
      <c r="C160" s="3">
        <v>29</v>
      </c>
      <c r="D160" s="3">
        <v>30</v>
      </c>
      <c r="E160" s="3" t="s">
        <v>14</v>
      </c>
      <c r="F160" s="3" t="s">
        <v>8</v>
      </c>
      <c r="G160" s="2">
        <f>_xlfn.IFNA(VLOOKUP(C160,'2019 TOH Results'!$A$2:$C$246,3,FALSE),"10:00:00")</f>
        <v>9.3468043981481452E-2</v>
      </c>
      <c r="H160" s="2">
        <f>_xlfn.IFNA(VLOOKUP(C160,'2019 TOH Results'!$E$2:$G$196,3,FALSE),"10:00:00")</f>
        <v>0.13426848379629636</v>
      </c>
      <c r="L160" s="7">
        <f>SUM(G160:K160)</f>
        <v>0.22773652777777781</v>
      </c>
      <c r="M160" s="3">
        <f>SUMIFS($Q$1:$U$1,G160:K160,"&gt;0")</f>
        <v>64</v>
      </c>
      <c r="N160" s="3">
        <v>41</v>
      </c>
      <c r="O160" s="3">
        <v>159</v>
      </c>
    </row>
    <row r="161" spans="1:15" x14ac:dyDescent="0.2">
      <c r="A161" t="s">
        <v>339</v>
      </c>
      <c r="B161" t="s">
        <v>340</v>
      </c>
      <c r="C161" s="3">
        <v>258</v>
      </c>
      <c r="D161" s="3">
        <v>55</v>
      </c>
      <c r="E161" s="3" t="s">
        <v>7</v>
      </c>
      <c r="F161" s="3" t="s">
        <v>8</v>
      </c>
      <c r="G161" s="2">
        <f>_xlfn.IFNA(VLOOKUP(C161,'2019 TOH Results'!$A$2:$C$246,3,FALSE),"10:00:00")</f>
        <v>8.7226678240740707E-2</v>
      </c>
      <c r="H161" s="2">
        <f>_xlfn.IFNA(VLOOKUP(C161,'2019 TOH Results'!$E$2:$G$196,3,FALSE),"10:00:00")</f>
        <v>0.14052971064814818</v>
      </c>
      <c r="L161" s="7">
        <f>SUM(G161:K161)</f>
        <v>0.22775638888888888</v>
      </c>
      <c r="M161" s="3">
        <f>SUMIFS($Q$1:$U$1,G161:K161,"&gt;0")</f>
        <v>64</v>
      </c>
      <c r="N161" s="3">
        <v>116</v>
      </c>
      <c r="O161" s="3">
        <v>160</v>
      </c>
    </row>
    <row r="162" spans="1:15" x14ac:dyDescent="0.2">
      <c r="A162" t="s">
        <v>402</v>
      </c>
      <c r="B162" t="s">
        <v>403</v>
      </c>
      <c r="C162" s="3">
        <v>311</v>
      </c>
      <c r="D162" s="3">
        <v>53</v>
      </c>
      <c r="E162" s="3" t="s">
        <v>7</v>
      </c>
      <c r="F162" s="3" t="s">
        <v>8</v>
      </c>
      <c r="G162" s="2">
        <f>_xlfn.IFNA(VLOOKUP(C162,'2019 TOH Results'!$A$2:$C$246,3,FALSE),"10:00:00")</f>
        <v>9.1832453703703742E-2</v>
      </c>
      <c r="H162" s="2">
        <f>_xlfn.IFNA(VLOOKUP(C162,'2019 TOH Results'!$E$2:$G$196,3,FALSE),"10:00:00")</f>
        <v>0.1363334722222222</v>
      </c>
      <c r="L162" s="7">
        <f>SUM(G162:K162)</f>
        <v>0.22816592592592594</v>
      </c>
      <c r="M162" s="3">
        <f>SUMIFS($Q$1:$U$1,G162:K162,"&gt;0")</f>
        <v>64</v>
      </c>
      <c r="N162" s="3">
        <v>117</v>
      </c>
      <c r="O162" s="3">
        <v>161</v>
      </c>
    </row>
    <row r="163" spans="1:15" x14ac:dyDescent="0.2">
      <c r="A163" t="s">
        <v>259</v>
      </c>
      <c r="B163" t="s">
        <v>260</v>
      </c>
      <c r="C163" s="3">
        <v>190</v>
      </c>
      <c r="D163" s="3">
        <v>42</v>
      </c>
      <c r="E163" s="3" t="s">
        <v>7</v>
      </c>
      <c r="F163" s="3" t="s">
        <v>8</v>
      </c>
      <c r="G163" s="2">
        <f>_xlfn.IFNA(VLOOKUP(C163,'2019 TOH Results'!$A$2:$C$246,3,FALSE),"10:00:00")</f>
        <v>8.5885567129629636E-2</v>
      </c>
      <c r="H163" s="2">
        <f>_xlfn.IFNA(VLOOKUP(C163,'2019 TOH Results'!$E$2:$G$196,3,FALSE),"10:00:00")</f>
        <v>0.14515453703703707</v>
      </c>
      <c r="L163" s="7">
        <f>SUM(G163:K163)</f>
        <v>0.2310401041666667</v>
      </c>
      <c r="M163" s="3">
        <f>SUMIFS($Q$1:$U$1,G163:K163,"&gt;0")</f>
        <v>64</v>
      </c>
      <c r="N163" s="3">
        <v>118</v>
      </c>
      <c r="O163" s="3">
        <v>162</v>
      </c>
    </row>
    <row r="164" spans="1:15" x14ac:dyDescent="0.2">
      <c r="A164" t="s">
        <v>343</v>
      </c>
      <c r="B164" t="s">
        <v>344</v>
      </c>
      <c r="C164" s="3">
        <v>261</v>
      </c>
      <c r="D164" s="3">
        <v>64</v>
      </c>
      <c r="E164" s="3" t="s">
        <v>7</v>
      </c>
      <c r="F164" s="3" t="s">
        <v>8</v>
      </c>
      <c r="G164" s="2">
        <f>_xlfn.IFNA(VLOOKUP(C164,'2019 TOH Results'!$A$2:$C$246,3,FALSE),"10:00:00")</f>
        <v>9.1849594907407406E-2</v>
      </c>
      <c r="H164" s="2">
        <f>_xlfn.IFNA(VLOOKUP(C164,'2019 TOH Results'!$E$2:$G$196,3,FALSE),"10:00:00")</f>
        <v>0.13984721064814815</v>
      </c>
      <c r="L164" s="7">
        <f>SUM(G164:K164)</f>
        <v>0.23169680555555555</v>
      </c>
      <c r="M164" s="3">
        <f>SUMIFS($Q$1:$U$1,G164:K164,"&gt;0")</f>
        <v>64</v>
      </c>
      <c r="N164" s="3">
        <v>119</v>
      </c>
      <c r="O164" s="3">
        <v>163</v>
      </c>
    </row>
    <row r="165" spans="1:15" x14ac:dyDescent="0.2">
      <c r="A165" t="s">
        <v>431</v>
      </c>
      <c r="B165" t="s">
        <v>432</v>
      </c>
      <c r="C165" s="3">
        <v>349</v>
      </c>
      <c r="D165" s="3">
        <v>70</v>
      </c>
      <c r="E165" s="3" t="s">
        <v>7</v>
      </c>
      <c r="F165" s="3" t="s">
        <v>8</v>
      </c>
      <c r="G165" s="2">
        <f>_xlfn.IFNA(VLOOKUP(C165,'2019 TOH Results'!$A$2:$C$246,3,FALSE),"10:00:00")</f>
        <v>9.6746458333333396E-2</v>
      </c>
      <c r="H165" s="2">
        <f>_xlfn.IFNA(VLOOKUP(C165,'2019 TOH Results'!$E$2:$G$196,3,FALSE),"10:00:00")</f>
        <v>0.13715888888888877</v>
      </c>
      <c r="L165" s="7">
        <f>SUM(G165:K165)</f>
        <v>0.23390534722222217</v>
      </c>
      <c r="M165" s="3">
        <f>SUMIFS($Q$1:$U$1,G165:K165,"&gt;0")</f>
        <v>64</v>
      </c>
      <c r="N165" s="3">
        <v>120</v>
      </c>
      <c r="O165" s="3">
        <v>164</v>
      </c>
    </row>
    <row r="166" spans="1:15" x14ac:dyDescent="0.2">
      <c r="A166" t="s">
        <v>272</v>
      </c>
      <c r="B166" t="s">
        <v>115</v>
      </c>
      <c r="C166" s="3">
        <v>198</v>
      </c>
      <c r="D166" s="3">
        <v>36</v>
      </c>
      <c r="E166" s="3" t="s">
        <v>7</v>
      </c>
      <c r="F166" s="3" t="s">
        <v>8</v>
      </c>
      <c r="G166" s="2">
        <f>_xlfn.IFNA(VLOOKUP(C166,'2019 TOH Results'!$A$2:$C$246,3,FALSE),"10:00:00")</f>
        <v>9.3167256944444499E-2</v>
      </c>
      <c r="H166" s="2">
        <f>_xlfn.IFNA(VLOOKUP(C166,'2019 TOH Results'!$E$2:$G$196,3,FALSE),"10:00:00")</f>
        <v>0.14101818287037032</v>
      </c>
      <c r="L166" s="7">
        <f>SUM(G166:K166)</f>
        <v>0.23418543981481482</v>
      </c>
      <c r="M166" s="3">
        <f>SUMIFS($Q$1:$U$1,G166:K166,"&gt;0")</f>
        <v>64</v>
      </c>
      <c r="N166" s="3">
        <v>121</v>
      </c>
      <c r="O166" s="3">
        <v>165</v>
      </c>
    </row>
    <row r="167" spans="1:15" x14ac:dyDescent="0.2">
      <c r="A167" t="s">
        <v>173</v>
      </c>
      <c r="B167" t="s">
        <v>174</v>
      </c>
      <c r="C167" s="3">
        <v>113</v>
      </c>
      <c r="D167" s="3">
        <v>50</v>
      </c>
      <c r="E167" s="3" t="s">
        <v>7</v>
      </c>
      <c r="F167" s="3" t="s">
        <v>8</v>
      </c>
      <c r="G167" s="2">
        <f>_xlfn.IFNA(VLOOKUP(C167,'2019 TOH Results'!$A$2:$C$246,3,FALSE),"10:00:00")</f>
        <v>8.7149050925925953E-2</v>
      </c>
      <c r="H167" s="2">
        <f>_xlfn.IFNA(VLOOKUP(C167,'2019 TOH Results'!$E$2:$G$196,3,FALSE),"10:00:00")</f>
        <v>0.14711864583333328</v>
      </c>
      <c r="L167" s="7">
        <f>SUM(G167:K167)</f>
        <v>0.23426769675925924</v>
      </c>
      <c r="M167" s="3">
        <f>SUMIFS($Q$1:$U$1,G167:K167,"&gt;0")</f>
        <v>64</v>
      </c>
      <c r="N167" s="3">
        <v>122</v>
      </c>
      <c r="O167" s="3">
        <v>166</v>
      </c>
    </row>
    <row r="168" spans="1:15" x14ac:dyDescent="0.2">
      <c r="A168" t="s">
        <v>398</v>
      </c>
      <c r="B168" t="s">
        <v>399</v>
      </c>
      <c r="C168" s="3">
        <v>309</v>
      </c>
      <c r="D168" s="3">
        <v>38</v>
      </c>
      <c r="E168" s="3" t="s">
        <v>14</v>
      </c>
      <c r="F168" s="3" t="s">
        <v>8</v>
      </c>
      <c r="G168" s="2">
        <f>_xlfn.IFNA(VLOOKUP(C168,'2019 TOH Results'!$A$2:$C$246,3,FALSE),"10:00:00")</f>
        <v>9.3265324074074119E-2</v>
      </c>
      <c r="H168" s="2">
        <f>_xlfn.IFNA(VLOOKUP(C168,'2019 TOH Results'!$E$2:$G$196,3,FALSE),"10:00:00")</f>
        <v>0.14101461805555549</v>
      </c>
      <c r="L168" s="7">
        <f>SUM(G168:K168)</f>
        <v>0.2342799421296296</v>
      </c>
      <c r="M168" s="3">
        <f>SUMIFS($Q$1:$U$1,G168:K168,"&gt;0")</f>
        <v>64</v>
      </c>
      <c r="N168" s="3">
        <v>42</v>
      </c>
      <c r="O168" s="3">
        <v>167</v>
      </c>
    </row>
    <row r="169" spans="1:15" x14ac:dyDescent="0.2">
      <c r="A169" t="s">
        <v>127</v>
      </c>
      <c r="B169" t="s">
        <v>128</v>
      </c>
      <c r="C169" s="3">
        <v>79</v>
      </c>
      <c r="D169" s="3">
        <v>55</v>
      </c>
      <c r="E169" s="3" t="s">
        <v>14</v>
      </c>
      <c r="F169" s="3" t="s">
        <v>8</v>
      </c>
      <c r="G169" s="2">
        <f>_xlfn.IFNA(VLOOKUP(C169,'2019 TOH Results'!$A$2:$C$246,3,FALSE),"10:00:00")</f>
        <v>9.4880243055555535E-2</v>
      </c>
      <c r="H169" s="2">
        <f>_xlfn.IFNA(VLOOKUP(C169,'2019 TOH Results'!$E$2:$G$196,3,FALSE),"10:00:00")</f>
        <v>0.14422203703703712</v>
      </c>
      <c r="L169" s="7">
        <f>SUM(G169:K169)</f>
        <v>0.23910228009259266</v>
      </c>
      <c r="M169" s="3">
        <f>SUMIFS($Q$1:$U$1,G169:K169,"&gt;0")</f>
        <v>64</v>
      </c>
      <c r="N169" s="3">
        <v>43</v>
      </c>
      <c r="O169" s="3">
        <v>168</v>
      </c>
    </row>
    <row r="170" spans="1:15" x14ac:dyDescent="0.2">
      <c r="A170" t="s">
        <v>387</v>
      </c>
      <c r="B170" t="s">
        <v>62</v>
      </c>
      <c r="C170" s="3">
        <v>321</v>
      </c>
      <c r="D170" s="3">
        <v>56</v>
      </c>
      <c r="E170" s="3" t="s">
        <v>7</v>
      </c>
      <c r="F170" s="3" t="s">
        <v>8</v>
      </c>
      <c r="G170" s="2">
        <f>_xlfn.IFNA(VLOOKUP(C170,'2019 TOH Results'!$A$2:$C$246,3,FALSE),"10:00:00")</f>
        <v>9.471025462962962E-2</v>
      </c>
      <c r="H170" s="2">
        <f>_xlfn.IFNA(VLOOKUP(C170,'2019 TOH Results'!$E$2:$G$196,3,FALSE),"10:00:00")</f>
        <v>0.14589936342592591</v>
      </c>
      <c r="L170" s="7">
        <f>SUM(G170:K170)</f>
        <v>0.24060961805555553</v>
      </c>
      <c r="M170" s="3">
        <f>SUMIFS($Q$1:$U$1,G170:K170,"&gt;0")</f>
        <v>64</v>
      </c>
      <c r="N170" s="3">
        <v>123</v>
      </c>
      <c r="O170" s="3">
        <v>169</v>
      </c>
    </row>
    <row r="171" spans="1:15" x14ac:dyDescent="0.2">
      <c r="A171" t="s">
        <v>395</v>
      </c>
      <c r="B171" t="s">
        <v>62</v>
      </c>
      <c r="C171" s="3">
        <v>306</v>
      </c>
      <c r="D171" s="3">
        <v>59</v>
      </c>
      <c r="E171" s="3" t="s">
        <v>7</v>
      </c>
      <c r="F171" s="3" t="s">
        <v>8</v>
      </c>
      <c r="G171" s="2">
        <f>_xlfn.IFNA(VLOOKUP(C171,'2019 TOH Results'!$A$2:$C$246,3,FALSE),"10:00:00")</f>
        <v>9.1849756944444472E-2</v>
      </c>
      <c r="H171" s="2">
        <f>_xlfn.IFNA(VLOOKUP(C171,'2019 TOH Results'!$E$2:$G$196,3,FALSE),"10:00:00")</f>
        <v>0.14915309027777779</v>
      </c>
      <c r="L171" s="7">
        <f>SUM(G171:K171)</f>
        <v>0.24100284722222226</v>
      </c>
      <c r="M171" s="3">
        <f>SUMIFS($Q$1:$U$1,G171:K171,"&gt;0")</f>
        <v>64</v>
      </c>
      <c r="N171" s="3">
        <v>124</v>
      </c>
      <c r="O171" s="3">
        <v>170</v>
      </c>
    </row>
    <row r="172" spans="1:15" x14ac:dyDescent="0.2">
      <c r="A172" t="s">
        <v>356</v>
      </c>
      <c r="B172" t="s">
        <v>357</v>
      </c>
      <c r="C172" s="3">
        <v>271</v>
      </c>
      <c r="D172" s="3">
        <v>64</v>
      </c>
      <c r="E172" s="3" t="s">
        <v>7</v>
      </c>
      <c r="F172" s="3" t="s">
        <v>8</v>
      </c>
      <c r="G172" s="2">
        <f>_xlfn.IFNA(VLOOKUP(C172,'2019 TOH Results'!$A$2:$C$246,3,FALSE),"10:00:00")</f>
        <v>9.7233043981481471E-2</v>
      </c>
      <c r="H172" s="2">
        <f>_xlfn.IFNA(VLOOKUP(C172,'2019 TOH Results'!$E$2:$G$196,3,FALSE),"10:00:00")</f>
        <v>0.1440559490740741</v>
      </c>
      <c r="L172" s="7">
        <f>SUM(G172:K172)</f>
        <v>0.24128899305555557</v>
      </c>
      <c r="M172" s="3">
        <f>SUMIFS($Q$1:$U$1,G172:K172,"&gt;0")</f>
        <v>64</v>
      </c>
      <c r="N172" s="3">
        <v>125</v>
      </c>
      <c r="O172" s="3">
        <v>171</v>
      </c>
    </row>
    <row r="173" spans="1:15" x14ac:dyDescent="0.2">
      <c r="A173" t="s">
        <v>393</v>
      </c>
      <c r="B173" t="s">
        <v>394</v>
      </c>
      <c r="C173" s="3">
        <v>305</v>
      </c>
      <c r="D173" s="3">
        <v>56</v>
      </c>
      <c r="E173" s="3" t="s">
        <v>7</v>
      </c>
      <c r="F173" s="3" t="s">
        <v>8</v>
      </c>
      <c r="G173" s="2">
        <f>_xlfn.IFNA(VLOOKUP(C173,'2019 TOH Results'!$A$2:$C$246,3,FALSE),"10:00:00")</f>
        <v>9.0355960648148215E-2</v>
      </c>
      <c r="H173" s="2">
        <f>_xlfn.IFNA(VLOOKUP(C173,'2019 TOH Results'!$E$2:$G$196,3,FALSE),"10:00:00")</f>
        <v>0.15100171296296289</v>
      </c>
      <c r="L173" s="7">
        <f>SUM(G173:K173)</f>
        <v>0.2413576736111111</v>
      </c>
      <c r="M173" s="3">
        <f>SUMIFS($Q$1:$U$1,G173:K173,"&gt;0")</f>
        <v>64</v>
      </c>
      <c r="N173" s="3">
        <v>126</v>
      </c>
      <c r="O173" s="3">
        <v>172</v>
      </c>
    </row>
    <row r="174" spans="1:15" x14ac:dyDescent="0.2">
      <c r="A174" t="s">
        <v>220</v>
      </c>
      <c r="B174" t="s">
        <v>221</v>
      </c>
      <c r="C174" s="3">
        <v>150</v>
      </c>
      <c r="D174" s="3">
        <v>48</v>
      </c>
      <c r="E174" s="3" t="s">
        <v>7</v>
      </c>
      <c r="F174" s="3" t="s">
        <v>8</v>
      </c>
      <c r="G174" s="2">
        <f>_xlfn.IFNA(VLOOKUP(C174,'2019 TOH Results'!$A$2:$C$246,3,FALSE),"10:00:00")</f>
        <v>9.4168009259259278E-2</v>
      </c>
      <c r="H174" s="2">
        <f>_xlfn.IFNA(VLOOKUP(C174,'2019 TOH Results'!$E$2:$G$196,3,FALSE),"10:00:00")</f>
        <v>0.14811552083333329</v>
      </c>
      <c r="L174" s="7">
        <f>SUM(G174:K174)</f>
        <v>0.24228353009259257</v>
      </c>
      <c r="M174" s="3">
        <f>SUMIFS($Q$1:$U$1,G174:K174,"&gt;0")</f>
        <v>64</v>
      </c>
      <c r="N174" s="3">
        <v>127</v>
      </c>
      <c r="O174" s="3">
        <v>173</v>
      </c>
    </row>
    <row r="175" spans="1:15" x14ac:dyDescent="0.2">
      <c r="A175" t="s">
        <v>254</v>
      </c>
      <c r="B175" t="s">
        <v>126</v>
      </c>
      <c r="C175" s="3">
        <v>185</v>
      </c>
      <c r="D175" s="3">
        <v>40</v>
      </c>
      <c r="E175" s="3" t="s">
        <v>7</v>
      </c>
      <c r="F175" s="3" t="s">
        <v>8</v>
      </c>
      <c r="G175" s="2">
        <f>_xlfn.IFNA(VLOOKUP(C175,'2019 TOH Results'!$A$2:$C$246,3,FALSE),"10:00:00")</f>
        <v>9.4682083333333389E-2</v>
      </c>
      <c r="H175" s="2">
        <f>_xlfn.IFNA(VLOOKUP(C175,'2019 TOH Results'!$E$2:$G$196,3,FALSE),"10:00:00")</f>
        <v>0.14848280092592586</v>
      </c>
      <c r="L175" s="7">
        <f>SUM(G175:K175)</f>
        <v>0.24316488425925925</v>
      </c>
      <c r="M175" s="3">
        <f>SUMIFS($Q$1:$U$1,G175:K175,"&gt;0")</f>
        <v>64</v>
      </c>
      <c r="N175" s="3">
        <v>128</v>
      </c>
      <c r="O175" s="3">
        <v>174</v>
      </c>
    </row>
    <row r="176" spans="1:15" x14ac:dyDescent="0.2">
      <c r="A176" t="s">
        <v>374</v>
      </c>
      <c r="B176" t="s">
        <v>231</v>
      </c>
      <c r="C176" s="3">
        <v>288</v>
      </c>
      <c r="D176" s="3">
        <v>47</v>
      </c>
      <c r="E176" s="3" t="s">
        <v>7</v>
      </c>
      <c r="F176" s="3" t="s">
        <v>8</v>
      </c>
      <c r="G176" s="2">
        <f>_xlfn.IFNA(VLOOKUP(C176,'2019 TOH Results'!$A$2:$C$246,3,FALSE),"10:00:00")</f>
        <v>9.5031030092592617E-2</v>
      </c>
      <c r="H176" s="2">
        <f>_xlfn.IFNA(VLOOKUP(C176,'2019 TOH Results'!$E$2:$G$196,3,FALSE),"10:00:00")</f>
        <v>0.1526863194444445</v>
      </c>
      <c r="L176" s="7">
        <f>SUM(G176:K176)</f>
        <v>0.24771734953703711</v>
      </c>
      <c r="M176" s="3">
        <f>SUMIFS($Q$1:$U$1,G176:K176,"&gt;0")</f>
        <v>64</v>
      </c>
      <c r="N176" s="3">
        <v>129</v>
      </c>
      <c r="O176" s="3">
        <v>175</v>
      </c>
    </row>
    <row r="177" spans="1:15" x14ac:dyDescent="0.2">
      <c r="A177" t="s">
        <v>222</v>
      </c>
      <c r="B177" t="s">
        <v>223</v>
      </c>
      <c r="C177" s="3">
        <v>151</v>
      </c>
      <c r="D177" s="3">
        <v>47</v>
      </c>
      <c r="E177" s="3" t="s">
        <v>7</v>
      </c>
      <c r="F177" s="3" t="s">
        <v>8</v>
      </c>
      <c r="G177" s="2">
        <f>_xlfn.IFNA(VLOOKUP(C177,'2019 TOH Results'!$A$2:$C$246,3,FALSE),"10:00:00")</f>
        <v>0.10131822916666672</v>
      </c>
      <c r="H177" s="2">
        <f>_xlfn.IFNA(VLOOKUP(C177,'2019 TOH Results'!$E$2:$G$196,3,FALSE),"10:00:00")</f>
        <v>0.14761200231481475</v>
      </c>
      <c r="L177" s="7">
        <f>SUM(G177:K177)</f>
        <v>0.24893023148148147</v>
      </c>
      <c r="M177" s="3">
        <f>SUMIFS($Q$1:$U$1,G177:K177,"&gt;0")</f>
        <v>64</v>
      </c>
      <c r="N177" s="3">
        <v>130</v>
      </c>
      <c r="O177" s="3">
        <v>176</v>
      </c>
    </row>
    <row r="178" spans="1:15" x14ac:dyDescent="0.2">
      <c r="A178" t="s">
        <v>148</v>
      </c>
      <c r="B178" t="s">
        <v>149</v>
      </c>
      <c r="C178" s="3">
        <v>92</v>
      </c>
      <c r="D178" s="3">
        <v>49</v>
      </c>
      <c r="E178" s="3" t="s">
        <v>7</v>
      </c>
      <c r="F178" s="3" t="s">
        <v>8</v>
      </c>
      <c r="G178" s="2">
        <f>_xlfn.IFNA(VLOOKUP(C178,'2019 TOH Results'!$A$2:$C$246,3,FALSE),"10:00:00")</f>
        <v>9.2682222222222277E-2</v>
      </c>
      <c r="H178" s="2">
        <f>_xlfn.IFNA(VLOOKUP(C178,'2019 TOH Results'!$E$2:$G$196,3,FALSE),"10:00:00")</f>
        <v>0.15734770833333334</v>
      </c>
      <c r="L178" s="7">
        <f>SUM(G178:K178)</f>
        <v>0.25002993055555561</v>
      </c>
      <c r="M178" s="3">
        <f>SUMIFS($Q$1:$U$1,G178:K178,"&gt;0")</f>
        <v>64</v>
      </c>
      <c r="N178" s="3">
        <v>131</v>
      </c>
      <c r="O178" s="3">
        <v>177</v>
      </c>
    </row>
    <row r="179" spans="1:15" x14ac:dyDescent="0.2">
      <c r="A179" t="s">
        <v>141</v>
      </c>
      <c r="B179" t="s">
        <v>142</v>
      </c>
      <c r="C179" s="3">
        <v>88</v>
      </c>
      <c r="D179" s="3">
        <v>51</v>
      </c>
      <c r="E179" s="3" t="s">
        <v>7</v>
      </c>
      <c r="F179" s="3" t="s">
        <v>8</v>
      </c>
      <c r="G179" s="2">
        <f>_xlfn.IFNA(VLOOKUP(C179,'2019 TOH Results'!$A$2:$C$246,3,FALSE),"10:00:00")</f>
        <v>9.8016631944444432E-2</v>
      </c>
      <c r="H179" s="2">
        <f>_xlfn.IFNA(VLOOKUP(C179,'2019 TOH Results'!$E$2:$G$196,3,FALSE),"10:00:00")</f>
        <v>0.15486851851851852</v>
      </c>
      <c r="L179" s="7">
        <f>SUM(G179:K179)</f>
        <v>0.25288515046296295</v>
      </c>
      <c r="M179" s="3">
        <f>SUMIFS($Q$1:$U$1,G179:K179,"&gt;0")</f>
        <v>64</v>
      </c>
      <c r="N179" s="3">
        <v>132</v>
      </c>
      <c r="O179" s="3">
        <v>178</v>
      </c>
    </row>
    <row r="180" spans="1:15" x14ac:dyDescent="0.2">
      <c r="A180" t="s">
        <v>331</v>
      </c>
      <c r="B180" t="s">
        <v>332</v>
      </c>
      <c r="C180" s="3">
        <v>251</v>
      </c>
      <c r="D180" s="3">
        <v>37</v>
      </c>
      <c r="E180" s="3" t="s">
        <v>14</v>
      </c>
      <c r="F180" s="3" t="s">
        <v>8</v>
      </c>
      <c r="G180" s="2">
        <f>_xlfn.IFNA(VLOOKUP(C180,'2019 TOH Results'!$A$2:$C$246,3,FALSE),"10:00:00")</f>
        <v>9.8023703703703724E-2</v>
      </c>
      <c r="H180" s="2">
        <f>_xlfn.IFNA(VLOOKUP(C180,'2019 TOH Results'!$E$2:$G$196,3,FALSE),"10:00:00")</f>
        <v>0.15487480324074071</v>
      </c>
      <c r="L180" s="7">
        <f>SUM(G180:K180)</f>
        <v>0.25289850694444443</v>
      </c>
      <c r="M180" s="3">
        <f>SUMIFS($Q$1:$U$1,G180:K180,"&gt;0")</f>
        <v>64</v>
      </c>
      <c r="N180" s="3">
        <v>44</v>
      </c>
      <c r="O180" s="3">
        <v>179</v>
      </c>
    </row>
    <row r="181" spans="1:15" x14ac:dyDescent="0.2">
      <c r="A181" t="s">
        <v>397</v>
      </c>
      <c r="B181" t="s">
        <v>310</v>
      </c>
      <c r="C181" s="3">
        <v>308</v>
      </c>
      <c r="D181" s="3">
        <v>50</v>
      </c>
      <c r="E181" s="3" t="s">
        <v>7</v>
      </c>
      <c r="F181" s="3" t="s">
        <v>8</v>
      </c>
      <c r="G181" s="2">
        <f>_xlfn.IFNA(VLOOKUP(C181,'2019 TOH Results'!$A$2:$C$246,3,FALSE),"10:00:00")</f>
        <v>9.6422523148148143E-2</v>
      </c>
      <c r="H181" s="2">
        <f>_xlfn.IFNA(VLOOKUP(C181,'2019 TOH Results'!$E$2:$G$196,3,FALSE),"10:00:00")</f>
        <v>0.16234475694444445</v>
      </c>
      <c r="L181" s="7">
        <f>SUM(G181:K181)</f>
        <v>0.25876728009259259</v>
      </c>
      <c r="M181" s="3">
        <f>SUMIFS($Q$1:$U$1,G181:K181,"&gt;0")</f>
        <v>64</v>
      </c>
      <c r="N181" s="3">
        <v>133</v>
      </c>
      <c r="O181" s="3">
        <v>180</v>
      </c>
    </row>
    <row r="182" spans="1:15" x14ac:dyDescent="0.2">
      <c r="A182" t="s">
        <v>92</v>
      </c>
      <c r="B182" t="s">
        <v>93</v>
      </c>
      <c r="C182" s="3">
        <v>53</v>
      </c>
      <c r="D182" s="3">
        <v>22</v>
      </c>
      <c r="E182" s="3" t="s">
        <v>7</v>
      </c>
      <c r="F182" s="3" t="s">
        <v>8</v>
      </c>
      <c r="G182" s="2">
        <f>_xlfn.IFNA(VLOOKUP(C182,'2019 TOH Results'!$A$2:$C$246,3,FALSE),"10:00:00")</f>
        <v>0.11677916666666666</v>
      </c>
      <c r="H182" s="2">
        <f>_xlfn.IFNA(VLOOKUP(C182,'2019 TOH Results'!$E$2:$G$196,3,FALSE),"10:00:00")</f>
        <v>0.14921623842592596</v>
      </c>
      <c r="L182" s="7">
        <f>SUM(G182:K182)</f>
        <v>0.26599540509259262</v>
      </c>
      <c r="M182" s="3">
        <f>SUMIFS($Q$1:$U$1,G182:K182,"&gt;0")</f>
        <v>64</v>
      </c>
      <c r="N182" s="3">
        <v>134</v>
      </c>
      <c r="O182" s="3">
        <v>181</v>
      </c>
    </row>
    <row r="183" spans="1:15" x14ac:dyDescent="0.2">
      <c r="A183" t="s">
        <v>381</v>
      </c>
      <c r="B183" t="s">
        <v>121</v>
      </c>
      <c r="C183" s="3">
        <v>294</v>
      </c>
      <c r="D183" s="3">
        <v>55</v>
      </c>
      <c r="E183" s="3" t="s">
        <v>7</v>
      </c>
      <c r="F183" s="3" t="s">
        <v>8</v>
      </c>
      <c r="G183" s="2">
        <f>_xlfn.IFNA(VLOOKUP(C183,'2019 TOH Results'!$A$2:$C$246,3,FALSE),"10:00:00")</f>
        <v>9.6188877314814847E-2</v>
      </c>
      <c r="H183" s="2">
        <f>_xlfn.IFNA(VLOOKUP(C183,'2019 TOH Results'!$E$2:$G$196,3,FALSE),"10:00:00")</f>
        <v>0.16984877314814811</v>
      </c>
      <c r="L183" s="7">
        <f>SUM(G183:K183)</f>
        <v>0.26603765046296296</v>
      </c>
      <c r="M183" s="3">
        <f>SUMIFS($Q$1:$U$1,G183:K183,"&gt;0")</f>
        <v>64</v>
      </c>
      <c r="N183" s="3">
        <v>135</v>
      </c>
      <c r="O183" s="3">
        <v>182</v>
      </c>
    </row>
    <row r="184" spans="1:15" x14ac:dyDescent="0.2">
      <c r="A184" t="s">
        <v>382</v>
      </c>
      <c r="B184" t="s">
        <v>383</v>
      </c>
      <c r="C184" s="3">
        <v>295</v>
      </c>
      <c r="D184" s="3">
        <v>45</v>
      </c>
      <c r="E184" s="3" t="s">
        <v>14</v>
      </c>
      <c r="F184" s="3" t="s">
        <v>8</v>
      </c>
      <c r="G184" s="2">
        <f>_xlfn.IFNA(VLOOKUP(C184,'2019 TOH Results'!$A$2:$C$246,3,FALSE),"10:00:00")</f>
        <v>0.11136469907407409</v>
      </c>
      <c r="H184" s="2">
        <f>_xlfn.IFNA(VLOOKUP(C184,'2019 TOH Results'!$E$2:$G$196,3,FALSE),"10:00:00")</f>
        <v>0.15998659722222225</v>
      </c>
      <c r="L184" s="7">
        <f>SUM(G184:K184)</f>
        <v>0.27135129629629634</v>
      </c>
      <c r="M184" s="3">
        <f>SUMIFS($Q$1:$U$1,G184:K184,"&gt;0")</f>
        <v>64</v>
      </c>
      <c r="N184" s="3">
        <v>45</v>
      </c>
      <c r="O184" s="3">
        <v>183</v>
      </c>
    </row>
    <row r="185" spans="1:15" x14ac:dyDescent="0.2">
      <c r="A185" t="s">
        <v>391</v>
      </c>
      <c r="B185" t="s">
        <v>392</v>
      </c>
      <c r="C185" s="3">
        <v>304</v>
      </c>
      <c r="D185" s="3">
        <v>32</v>
      </c>
      <c r="E185" s="3" t="s">
        <v>7</v>
      </c>
      <c r="F185" s="3" t="s">
        <v>8</v>
      </c>
      <c r="G185" s="2">
        <f>_xlfn.IFNA(VLOOKUP(C185,'2019 TOH Results'!$A$2:$C$246,3,FALSE),"10:00:00")</f>
        <v>0.11032263888888888</v>
      </c>
      <c r="H185" s="2">
        <f>_xlfn.IFNA(VLOOKUP(C185,'2019 TOH Results'!$E$2:$G$196,3,FALSE),"10:00:00")</f>
        <v>0.1632867013888889</v>
      </c>
      <c r="L185" s="7">
        <f>SUM(G185:K185)</f>
        <v>0.27360934027777778</v>
      </c>
      <c r="M185" s="3">
        <f>SUMIFS($Q$1:$U$1,G185:K185,"&gt;0")</f>
        <v>64</v>
      </c>
      <c r="N185" s="3">
        <v>136</v>
      </c>
      <c r="O185" s="3">
        <v>184</v>
      </c>
    </row>
    <row r="186" spans="1:15" x14ac:dyDescent="0.2">
      <c r="A186" t="s">
        <v>406</v>
      </c>
      <c r="B186" t="s">
        <v>36</v>
      </c>
      <c r="C186" s="3">
        <v>313</v>
      </c>
      <c r="D186" s="3">
        <v>47</v>
      </c>
      <c r="E186" s="3" t="s">
        <v>7</v>
      </c>
      <c r="F186" s="3" t="s">
        <v>8</v>
      </c>
      <c r="G186" s="2">
        <f>_xlfn.IFNA(VLOOKUP(C186,'2019 TOH Results'!$A$2:$C$246,3,FALSE),"10:00:00")</f>
        <v>0.10528526620370371</v>
      </c>
      <c r="H186" s="2">
        <f>_xlfn.IFNA(VLOOKUP(C186,'2019 TOH Results'!$E$2:$G$196,3,FALSE),"10:00:00")</f>
        <v>0.16925952546296291</v>
      </c>
      <c r="L186" s="7">
        <f>SUM(G186:K186)</f>
        <v>0.27454479166666662</v>
      </c>
      <c r="M186" s="3">
        <f>SUMIFS($Q$1:$U$1,G186:K186,"&gt;0")</f>
        <v>64</v>
      </c>
      <c r="N186" s="3">
        <v>137</v>
      </c>
      <c r="O186" s="3">
        <v>185</v>
      </c>
    </row>
    <row r="187" spans="1:15" x14ac:dyDescent="0.2">
      <c r="A187" t="s">
        <v>191</v>
      </c>
      <c r="B187" t="s">
        <v>113</v>
      </c>
      <c r="C187" s="3">
        <v>126</v>
      </c>
      <c r="D187" s="3">
        <v>51</v>
      </c>
      <c r="E187" s="3" t="s">
        <v>7</v>
      </c>
      <c r="F187" s="3" t="s">
        <v>8</v>
      </c>
      <c r="G187" s="2">
        <f>_xlfn.IFNA(VLOOKUP(C187,'2019 TOH Results'!$A$2:$C$246,3,FALSE),"10:00:00")</f>
        <v>9.6422581018518527E-2</v>
      </c>
      <c r="H187" s="2">
        <f>_xlfn.IFNA(VLOOKUP(C187,'2019 TOH Results'!$E$2:$G$196,3,FALSE),"10:00:00")</f>
        <v>0.17893678240740746</v>
      </c>
      <c r="L187" s="7">
        <f>SUM(G187:K187)</f>
        <v>0.27535936342592598</v>
      </c>
      <c r="M187" s="3">
        <f>SUMIFS($Q$1:$U$1,G187:K187,"&gt;0")</f>
        <v>64</v>
      </c>
      <c r="N187" s="3">
        <v>138</v>
      </c>
      <c r="O187" s="3">
        <v>186</v>
      </c>
    </row>
    <row r="188" spans="1:15" x14ac:dyDescent="0.2">
      <c r="A188" t="s">
        <v>348</v>
      </c>
      <c r="B188" t="s">
        <v>349</v>
      </c>
      <c r="C188" s="3">
        <v>265</v>
      </c>
      <c r="D188" s="3">
        <v>57</v>
      </c>
      <c r="E188" s="3" t="s">
        <v>14</v>
      </c>
      <c r="F188" s="3" t="s">
        <v>8</v>
      </c>
      <c r="G188" s="2">
        <f>_xlfn.IFNA(VLOOKUP(C188,'2019 TOH Results'!$A$2:$C$246,3,FALSE),"10:00:00")</f>
        <v>0.10660640046296299</v>
      </c>
      <c r="H188" s="2">
        <f>_xlfn.IFNA(VLOOKUP(C188,'2019 TOH Results'!$E$2:$G$196,3,FALSE),"10:00:00")</f>
        <v>0.16876682870370369</v>
      </c>
      <c r="L188" s="7">
        <f>SUM(G188:K188)</f>
        <v>0.27537322916666668</v>
      </c>
      <c r="M188" s="3">
        <f>SUMIFS($Q$1:$U$1,G188:K188,"&gt;0")</f>
        <v>64</v>
      </c>
      <c r="N188" s="3">
        <v>46</v>
      </c>
      <c r="O188" s="3">
        <v>187</v>
      </c>
    </row>
    <row r="189" spans="1:15" x14ac:dyDescent="0.2">
      <c r="A189" t="s">
        <v>368</v>
      </c>
      <c r="B189" t="s">
        <v>369</v>
      </c>
      <c r="C189" s="3">
        <v>283</v>
      </c>
      <c r="D189" s="3">
        <v>50</v>
      </c>
      <c r="E189" s="3" t="s">
        <v>14</v>
      </c>
      <c r="F189" s="3" t="s">
        <v>8</v>
      </c>
      <c r="G189" s="2">
        <f>_xlfn.IFNA(VLOOKUP(C189,'2019 TOH Results'!$A$2:$C$246,3,FALSE),"10:00:00")</f>
        <v>0.1106192245370371</v>
      </c>
      <c r="H189" s="2">
        <f>_xlfn.IFNA(VLOOKUP(C189,'2019 TOH Results'!$E$2:$G$196,3,FALSE),"10:00:00")</f>
        <v>0.16792530092592589</v>
      </c>
      <c r="L189" s="7">
        <f>SUM(G189:K189)</f>
        <v>0.27854452546296299</v>
      </c>
      <c r="M189" s="3">
        <f>SUMIFS($Q$1:$U$1,G189:K189,"&gt;0")</f>
        <v>64</v>
      </c>
      <c r="N189" s="3">
        <v>47</v>
      </c>
      <c r="O189" s="3">
        <v>188</v>
      </c>
    </row>
    <row r="190" spans="1:15" x14ac:dyDescent="0.2">
      <c r="A190" t="s">
        <v>322</v>
      </c>
      <c r="B190" t="s">
        <v>323</v>
      </c>
      <c r="C190" s="3">
        <v>243</v>
      </c>
      <c r="D190" s="3">
        <v>46</v>
      </c>
      <c r="E190" s="3" t="s">
        <v>14</v>
      </c>
      <c r="F190" s="3" t="s">
        <v>8</v>
      </c>
      <c r="G190" s="2">
        <f>_xlfn.IFNA(VLOOKUP(C190,'2019 TOH Results'!$A$2:$C$246,3,FALSE),"10:00:00")</f>
        <v>0.11057590277777785</v>
      </c>
      <c r="H190" s="2">
        <f>_xlfn.IFNA(VLOOKUP(C190,'2019 TOH Results'!$E$2:$G$196,3,FALSE),"10:00:00")</f>
        <v>0.16861208333333327</v>
      </c>
      <c r="L190" s="7">
        <f>SUM(G190:K190)</f>
        <v>0.27918798611111112</v>
      </c>
      <c r="M190" s="3">
        <f>SUMIFS($Q$1:$U$1,G190:K190,"&gt;0")</f>
        <v>64</v>
      </c>
      <c r="N190" s="3">
        <v>48</v>
      </c>
      <c r="O190" s="3">
        <v>189</v>
      </c>
    </row>
    <row r="191" spans="1:15" x14ac:dyDescent="0.2">
      <c r="A191" t="s">
        <v>211</v>
      </c>
      <c r="B191" t="s">
        <v>212</v>
      </c>
      <c r="C191" s="3">
        <v>142</v>
      </c>
      <c r="D191" s="3">
        <v>53</v>
      </c>
      <c r="E191" s="3" t="s">
        <v>7</v>
      </c>
      <c r="F191" s="3" t="s">
        <v>8</v>
      </c>
      <c r="G191" s="2">
        <f>_xlfn.IFNA(VLOOKUP(C191,'2019 TOH Results'!$A$2:$C$246,3,FALSE),"10:00:00")</f>
        <v>9.2738032407407411E-2</v>
      </c>
      <c r="H191" s="2">
        <f>_xlfn.IFNA(VLOOKUP(C191,'2019 TOH Results'!$E$2:$G$196,3,FALSE),"10:00:00")</f>
        <v>0.18700527777777781</v>
      </c>
      <c r="L191" s="7">
        <f>SUM(G191:K191)</f>
        <v>0.27974331018518522</v>
      </c>
      <c r="M191" s="3">
        <f>SUMIFS($Q$1:$U$1,G191:K191,"&gt;0")</f>
        <v>64</v>
      </c>
      <c r="N191" s="3">
        <v>139</v>
      </c>
      <c r="O191" s="3">
        <v>190</v>
      </c>
    </row>
    <row r="192" spans="1:15" x14ac:dyDescent="0.2">
      <c r="A192" t="s">
        <v>109</v>
      </c>
      <c r="B192" t="s">
        <v>111</v>
      </c>
      <c r="C192" s="3">
        <v>69</v>
      </c>
      <c r="D192" s="3">
        <v>50</v>
      </c>
      <c r="E192" s="3" t="s">
        <v>14</v>
      </c>
      <c r="F192" s="3" t="s">
        <v>8</v>
      </c>
      <c r="G192" s="2">
        <f>_xlfn.IFNA(VLOOKUP(C192,'2019 TOH Results'!$A$2:$C$246,3,FALSE),"10:00:00")</f>
        <v>0.11129608796296298</v>
      </c>
      <c r="H192" s="2">
        <f>_xlfn.IFNA(VLOOKUP(C192,'2019 TOH Results'!$E$2:$G$196,3,FALSE),"10:00:00")</f>
        <v>0.16894468750000008</v>
      </c>
      <c r="L192" s="7">
        <f>SUM(G192:K192)</f>
        <v>0.28024077546296305</v>
      </c>
      <c r="M192" s="3">
        <f>SUMIFS($Q$1:$U$1,G192:K192,"&gt;0")</f>
        <v>64</v>
      </c>
      <c r="N192" s="3">
        <v>49</v>
      </c>
      <c r="O192" s="3">
        <v>191</v>
      </c>
    </row>
    <row r="193" spans="1:15" x14ac:dyDescent="0.2">
      <c r="A193" t="s">
        <v>418</v>
      </c>
      <c r="B193" t="s">
        <v>419</v>
      </c>
      <c r="C193" s="3">
        <v>328</v>
      </c>
      <c r="D193" s="3">
        <v>35</v>
      </c>
      <c r="E193" s="3" t="s">
        <v>14</v>
      </c>
      <c r="F193" s="3" t="s">
        <v>8</v>
      </c>
      <c r="G193" s="2">
        <f>_xlfn.IFNA(VLOOKUP(C193,'2019 TOH Results'!$A$2:$C$246,3,FALSE),"10:00:00")</f>
        <v>0.11133750000000003</v>
      </c>
      <c r="H193" s="2">
        <f>_xlfn.IFNA(VLOOKUP(C193,'2019 TOH Results'!$E$2:$G$196,3,FALSE),"10:00:00")</f>
        <v>0.16890820601851853</v>
      </c>
      <c r="L193" s="7">
        <f>SUM(G193:K193)</f>
        <v>0.28024570601851856</v>
      </c>
      <c r="M193" s="3">
        <f>SUMIFS($Q$1:$U$1,G193:K193,"&gt;0")</f>
        <v>64</v>
      </c>
      <c r="N193" s="3">
        <v>50</v>
      </c>
      <c r="O193" s="3">
        <v>192</v>
      </c>
    </row>
    <row r="194" spans="1:15" x14ac:dyDescent="0.2">
      <c r="A194" t="s">
        <v>368</v>
      </c>
      <c r="B194" t="s">
        <v>126</v>
      </c>
      <c r="C194" s="3">
        <v>284</v>
      </c>
      <c r="D194" s="3">
        <v>50</v>
      </c>
      <c r="E194" s="3" t="s">
        <v>7</v>
      </c>
      <c r="F194" s="3" t="s">
        <v>8</v>
      </c>
      <c r="G194" s="2">
        <f>_xlfn.IFNA(VLOOKUP(C194,'2019 TOH Results'!$A$2:$C$246,3,FALSE),"10:00:00")</f>
        <v>0.11022969907407409</v>
      </c>
      <c r="H194" s="2">
        <f>_xlfn.IFNA(VLOOKUP(C194,'2019 TOH Results'!$E$2:$G$196,3,FALSE),"10:00:00")</f>
        <v>0.17107567129629625</v>
      </c>
      <c r="L194" s="7">
        <f>SUM(G194:K194)</f>
        <v>0.28130537037037034</v>
      </c>
      <c r="M194" s="3">
        <f>SUMIFS($Q$1:$U$1,G194:K194,"&gt;0")</f>
        <v>64</v>
      </c>
      <c r="N194" s="3">
        <v>140</v>
      </c>
      <c r="O194" s="3">
        <v>193</v>
      </c>
    </row>
    <row r="195" spans="1:15" x14ac:dyDescent="0.2">
      <c r="A195" t="s">
        <v>353</v>
      </c>
      <c r="B195" t="s">
        <v>231</v>
      </c>
      <c r="C195" s="3">
        <v>269</v>
      </c>
      <c r="D195" s="3">
        <v>17</v>
      </c>
      <c r="E195" s="3" t="s">
        <v>7</v>
      </c>
      <c r="F195" s="3" t="s">
        <v>8</v>
      </c>
      <c r="G195" s="2">
        <f>_xlfn.IFNA(VLOOKUP(C195,'2019 TOH Results'!$A$2:$C$246,3,FALSE),"10:00:00")</f>
        <v>0.10464021990740741</v>
      </c>
      <c r="H195" s="2">
        <f>_xlfn.IFNA(VLOOKUP(C195,'2019 TOH Results'!$E$2:$G$196,3,FALSE),"10:00:00")</f>
        <v>0.18030167824074073</v>
      </c>
      <c r="L195" s="7">
        <f>SUM(G195:K195)</f>
        <v>0.28494189814814813</v>
      </c>
      <c r="M195" s="3">
        <f>SUMIFS($Q$1:$U$1,G195:K195,"&gt;0")</f>
        <v>64</v>
      </c>
      <c r="N195" s="3">
        <v>141</v>
      </c>
      <c r="O195" s="3">
        <v>194</v>
      </c>
    </row>
    <row r="196" spans="1:15" x14ac:dyDescent="0.2">
      <c r="A196" t="s">
        <v>411</v>
      </c>
      <c r="B196" t="s">
        <v>412</v>
      </c>
      <c r="C196" s="3">
        <v>323</v>
      </c>
      <c r="D196" s="3">
        <v>52</v>
      </c>
      <c r="E196" s="3" t="s">
        <v>14</v>
      </c>
      <c r="F196" s="3" t="s">
        <v>8</v>
      </c>
      <c r="G196" s="2">
        <f>_xlfn.IFNA(VLOOKUP(C196,'2019 TOH Results'!$A$2:$C$246,3,FALSE),"10:00:00")</f>
        <v>0.11112248842592598</v>
      </c>
      <c r="H196" s="2">
        <f>_xlfn.IFNA(VLOOKUP(C196,'2019 TOH Results'!$E$2:$G$196,3,FALSE),"10:00:00")</f>
        <v>0.17629472222222214</v>
      </c>
      <c r="L196" s="7">
        <f>SUM(G196:K196)</f>
        <v>0.28741721064814812</v>
      </c>
      <c r="M196" s="3">
        <f>SUMIFS($Q$1:$U$1,G196:K196,"&gt;0")</f>
        <v>64</v>
      </c>
      <c r="N196" s="3">
        <v>51</v>
      </c>
      <c r="O196" s="3">
        <v>195</v>
      </c>
    </row>
    <row r="197" spans="1:15" x14ac:dyDescent="0.2">
      <c r="A197" t="s">
        <v>288</v>
      </c>
      <c r="B197" t="s">
        <v>40</v>
      </c>
      <c r="C197" s="3">
        <v>213</v>
      </c>
      <c r="D197" s="3">
        <v>70</v>
      </c>
      <c r="E197" s="3" t="s">
        <v>7</v>
      </c>
      <c r="F197" s="3" t="s">
        <v>8</v>
      </c>
      <c r="G197" s="2">
        <f>_xlfn.IFNA(VLOOKUP(C197,'2019 TOH Results'!$A$2:$C$246,3,FALSE),"10:00:00")</f>
        <v>0.10026312500000001</v>
      </c>
      <c r="H197" s="2">
        <f>_xlfn.IFNA(VLOOKUP(C197,'2019 TOH Results'!$E$2:$G$196,3,FALSE),"10:00:00")</f>
        <v>0.18826260416666668</v>
      </c>
      <c r="L197" s="7">
        <f>SUM(G197:K197)</f>
        <v>0.28852572916666669</v>
      </c>
      <c r="M197" s="3">
        <f>SUMIFS($Q$1:$U$1,G197:K197,"&gt;0")</f>
        <v>64</v>
      </c>
      <c r="N197" s="3">
        <v>142</v>
      </c>
      <c r="O197" s="3">
        <v>196</v>
      </c>
    </row>
    <row r="198" spans="1:15" x14ac:dyDescent="0.2">
      <c r="A198" t="s">
        <v>103</v>
      </c>
      <c r="B198" t="s">
        <v>104</v>
      </c>
      <c r="C198" s="3">
        <v>62</v>
      </c>
      <c r="D198" s="3">
        <v>47</v>
      </c>
      <c r="E198" s="3" t="s">
        <v>7</v>
      </c>
      <c r="F198" s="3" t="s">
        <v>8</v>
      </c>
      <c r="G198" s="2">
        <f>_xlfn.IFNA(VLOOKUP(C198,'2019 TOH Results'!$A$2:$C$246,3,FALSE),"10:00:00")</f>
        <v>9.9817546296296356E-2</v>
      </c>
      <c r="H198" s="2">
        <f>_xlfn.IFNA(VLOOKUP(C198,'2019 TOH Results'!$E$2:$G$196,3,FALSE),"10:00:00")</f>
        <v>0.19850969907407406</v>
      </c>
      <c r="L198" s="7">
        <f>SUM(G198:K198)</f>
        <v>0.29832724537037042</v>
      </c>
      <c r="M198" s="3">
        <f>SUMIFS($Q$1:$U$1,G198:K198,"&gt;0")</f>
        <v>64</v>
      </c>
      <c r="N198" s="3">
        <v>143</v>
      </c>
      <c r="O198" s="3">
        <v>197</v>
      </c>
    </row>
    <row r="199" spans="1:15" x14ac:dyDescent="0.2">
      <c r="A199" t="s">
        <v>181</v>
      </c>
      <c r="B199" t="s">
        <v>182</v>
      </c>
      <c r="C199" s="3">
        <v>120</v>
      </c>
      <c r="D199" s="3">
        <v>56</v>
      </c>
      <c r="E199" s="3" t="s">
        <v>14</v>
      </c>
      <c r="F199" s="3" t="s">
        <v>8</v>
      </c>
      <c r="G199" s="2">
        <f>_xlfn.IFNA(VLOOKUP(C199,'2019 TOH Results'!$A$2:$C$246,3,FALSE),"10:00:00")</f>
        <v>0.11199945601851857</v>
      </c>
      <c r="H199" s="2">
        <f>_xlfn.IFNA(VLOOKUP(C199,'2019 TOH Results'!$E$2:$G$196,3,FALSE),"10:00:00")</f>
        <v>0.1970638657407407</v>
      </c>
      <c r="L199" s="7">
        <f>SUM(G199:K199)</f>
        <v>0.30906332175925927</v>
      </c>
      <c r="M199" s="3">
        <f>SUMIFS($Q$1:$U$1,G199:K199,"&gt;0")</f>
        <v>64</v>
      </c>
      <c r="N199" s="3">
        <v>52</v>
      </c>
      <c r="O199" s="3">
        <v>198</v>
      </c>
    </row>
    <row r="200" spans="1:15" x14ac:dyDescent="0.2">
      <c r="A200" t="s">
        <v>255</v>
      </c>
      <c r="B200" t="s">
        <v>78</v>
      </c>
      <c r="C200" s="3">
        <v>186</v>
      </c>
      <c r="D200" s="3">
        <v>64</v>
      </c>
      <c r="E200" s="3" t="s">
        <v>14</v>
      </c>
      <c r="F200" s="3" t="s">
        <v>8</v>
      </c>
      <c r="G200" s="2">
        <f>_xlfn.IFNA(VLOOKUP(C200,'2019 TOH Results'!$A$2:$C$246,3,FALSE),"10:00:00")</f>
        <v>0.17915875000000009</v>
      </c>
      <c r="H200" s="2">
        <f>_xlfn.IFNA(VLOOKUP(C200,'2019 TOH Results'!$E$2:$G$196,3,FALSE),"10:00:00")</f>
        <v>0.13910248842592587</v>
      </c>
      <c r="L200" s="7">
        <f>SUM(G200:K200)</f>
        <v>0.31826123842592596</v>
      </c>
      <c r="M200" s="3">
        <f>SUMIFS($Q$1:$U$1,G200:K200,"&gt;0")</f>
        <v>64</v>
      </c>
      <c r="N200" s="3">
        <v>53</v>
      </c>
      <c r="O200" s="3">
        <v>199</v>
      </c>
    </row>
    <row r="201" spans="1:15" x14ac:dyDescent="0.2">
      <c r="A201" t="s">
        <v>47</v>
      </c>
      <c r="B201" t="s">
        <v>49</v>
      </c>
      <c r="C201" s="3">
        <v>24</v>
      </c>
      <c r="D201" s="3">
        <v>57</v>
      </c>
      <c r="E201" s="3" t="s">
        <v>7</v>
      </c>
      <c r="F201" s="3" t="s">
        <v>8</v>
      </c>
      <c r="G201" s="2">
        <f>_xlfn.IFNA(VLOOKUP(C201,'2019 TOH Results'!$A$2:$C$246,3,FALSE),"10:00:00")</f>
        <v>0.12989171296296298</v>
      </c>
      <c r="H201" s="2">
        <f>_xlfn.IFNA(VLOOKUP(C201,'2019 TOH Results'!$E$2:$G$196,3,FALSE),"10:00:00")</f>
        <v>0.18997292824074069</v>
      </c>
      <c r="L201" s="7">
        <f>SUM(G201:K201)</f>
        <v>0.31986464120370367</v>
      </c>
      <c r="M201" s="3">
        <f>SUMIFS($Q$1:$U$1,G201:K201,"&gt;0")</f>
        <v>64</v>
      </c>
      <c r="N201" s="3">
        <v>144</v>
      </c>
      <c r="O201" s="3">
        <v>200</v>
      </c>
    </row>
    <row r="202" spans="1:15" x14ac:dyDescent="0.2">
      <c r="A202" t="s">
        <v>107</v>
      </c>
      <c r="B202" t="s">
        <v>108</v>
      </c>
      <c r="C202" s="3">
        <v>66</v>
      </c>
      <c r="D202" s="3">
        <v>59</v>
      </c>
      <c r="E202" s="3" t="s">
        <v>14</v>
      </c>
      <c r="F202" s="3" t="s">
        <v>8</v>
      </c>
      <c r="G202" s="2">
        <f>_xlfn.IFNA(VLOOKUP(C202,'2019 TOH Results'!$A$2:$C$246,3,FALSE),"10:00:00")</f>
        <v>0.12992820601851851</v>
      </c>
      <c r="H202" s="2">
        <f>_xlfn.IFNA(VLOOKUP(C202,'2019 TOH Results'!$E$2:$G$196,3,FALSE),"10:00:00")</f>
        <v>0.18993646990740737</v>
      </c>
      <c r="L202" s="7">
        <f>SUM(G202:K202)</f>
        <v>0.31986467592592588</v>
      </c>
      <c r="M202" s="3">
        <f>SUMIFS($Q$1:$U$1,G202:K202,"&gt;0")</f>
        <v>64</v>
      </c>
      <c r="N202" s="3">
        <v>54</v>
      </c>
      <c r="O202" s="3">
        <v>201</v>
      </c>
    </row>
    <row r="203" spans="1:15" x14ac:dyDescent="0.2">
      <c r="A203" t="s">
        <v>353</v>
      </c>
      <c r="B203" t="s">
        <v>99</v>
      </c>
      <c r="C203" s="3">
        <v>268</v>
      </c>
      <c r="D203" s="3">
        <v>44</v>
      </c>
      <c r="E203" s="3" t="s">
        <v>7</v>
      </c>
      <c r="F203" s="3" t="s">
        <v>8</v>
      </c>
      <c r="G203" s="2">
        <f>_xlfn.IFNA(VLOOKUP(C203,'2019 TOH Results'!$A$2:$C$246,3,FALSE),"10:00:00")</f>
        <v>0.12451548611111118</v>
      </c>
      <c r="H203" s="2">
        <f>_xlfn.IFNA(VLOOKUP(C203,'2019 TOH Results'!$E$2:$G$196,3,FALSE),"10:00:00")</f>
        <v>0.19750353009259253</v>
      </c>
      <c r="L203" s="7">
        <f>SUM(G203:K203)</f>
        <v>0.32201901620370371</v>
      </c>
      <c r="M203" s="3">
        <f>SUMIFS($Q$1:$U$1,G203:K203,"&gt;0")</f>
        <v>64</v>
      </c>
      <c r="N203" s="3">
        <v>145</v>
      </c>
      <c r="O203" s="3">
        <v>202</v>
      </c>
    </row>
    <row r="204" spans="1:15" x14ac:dyDescent="0.2">
      <c r="A204" t="s">
        <v>224</v>
      </c>
      <c r="B204" t="s">
        <v>95</v>
      </c>
      <c r="C204" s="3">
        <v>152</v>
      </c>
      <c r="D204" s="3">
        <v>54</v>
      </c>
      <c r="E204" s="3" t="s">
        <v>14</v>
      </c>
      <c r="F204" s="3" t="s">
        <v>8</v>
      </c>
      <c r="G204" s="2">
        <f>_xlfn.IFNA(VLOOKUP(C204,'2019 TOH Results'!$A$2:$C$246,3,FALSE),"10:00:00")</f>
        <v>0.14678736111111113</v>
      </c>
      <c r="H204" s="2">
        <f>_xlfn.IFNA(VLOOKUP(C204,'2019 TOH Results'!$E$2:$G$196,3,FALSE),"10:00:00")</f>
        <v>0.19472532407407411</v>
      </c>
      <c r="L204" s="7">
        <f>SUM(G204:K204)</f>
        <v>0.34151268518518524</v>
      </c>
      <c r="M204" s="3">
        <f>SUMIFS($Q$1:$U$1,G204:K204,"&gt;0")</f>
        <v>64</v>
      </c>
      <c r="N204" s="3">
        <v>55</v>
      </c>
      <c r="O204" s="3">
        <v>203</v>
      </c>
    </row>
    <row r="205" spans="1:15" x14ac:dyDescent="0.2">
      <c r="A205" t="s">
        <v>39</v>
      </c>
      <c r="B205" t="s">
        <v>40</v>
      </c>
      <c r="C205" s="3">
        <v>19</v>
      </c>
      <c r="D205" s="3">
        <v>68</v>
      </c>
      <c r="E205" s="3" t="s">
        <v>7</v>
      </c>
      <c r="F205" s="3" t="s">
        <v>8</v>
      </c>
      <c r="G205" s="2">
        <f>_xlfn.IFNA(VLOOKUP(C205,'2019 TOH Results'!$A$2:$C$246,3,FALSE),"10:00:00")</f>
        <v>0.15684896990740738</v>
      </c>
      <c r="H205" s="2">
        <f>_xlfn.IFNA(VLOOKUP(C205,'2019 TOH Results'!$E$2:$G$196,3,FALSE),"10:00:00")</f>
        <v>0.19524981481481479</v>
      </c>
      <c r="L205" s="7">
        <f>SUM(G205:K205)</f>
        <v>0.35209878472222217</v>
      </c>
      <c r="M205" s="3">
        <f>SUMIFS($Q$1:$U$1,G205:K205,"&gt;0")</f>
        <v>64</v>
      </c>
      <c r="N205" s="3">
        <v>146</v>
      </c>
      <c r="O205" s="3">
        <v>204</v>
      </c>
    </row>
    <row r="206" spans="1:15" x14ac:dyDescent="0.2">
      <c r="A206" t="s">
        <v>416</v>
      </c>
      <c r="B206" t="s">
        <v>417</v>
      </c>
      <c r="C206" s="3">
        <v>327</v>
      </c>
      <c r="D206" s="3">
        <v>57</v>
      </c>
      <c r="E206" s="3" t="s">
        <v>14</v>
      </c>
      <c r="F206" s="3" t="s">
        <v>8</v>
      </c>
      <c r="G206" s="2">
        <f>_xlfn.IFNA(VLOOKUP(C206,'2019 TOH Results'!$A$2:$C$246,3,FALSE),"10:00:00")</f>
        <v>0.15687224537037037</v>
      </c>
      <c r="H206" s="2">
        <f>_xlfn.IFNA(VLOOKUP(C206,'2019 TOH Results'!$E$2:$G$196,3,FALSE),"10:00:00")</f>
        <v>0.19522657407407412</v>
      </c>
      <c r="L206" s="7">
        <f>SUM(G206:K206)</f>
        <v>0.35209881944444449</v>
      </c>
      <c r="M206" s="3">
        <f>SUMIFS($Q$1:$U$1,G206:K206,"&gt;0")</f>
        <v>64</v>
      </c>
      <c r="N206" s="3">
        <v>56</v>
      </c>
      <c r="O206" s="3">
        <v>205</v>
      </c>
    </row>
    <row r="207" spans="1:15" x14ac:dyDescent="0.2">
      <c r="A207" t="s">
        <v>321</v>
      </c>
      <c r="B207" t="s">
        <v>167</v>
      </c>
      <c r="C207" s="3">
        <v>242</v>
      </c>
      <c r="D207" s="3">
        <v>52</v>
      </c>
      <c r="E207" s="3" t="s">
        <v>7</v>
      </c>
      <c r="F207" s="3" t="s">
        <v>8</v>
      </c>
      <c r="G207" s="2">
        <f>_xlfn.IFNA(VLOOKUP(C207,'2019 TOH Results'!$A$2:$C$246,3,FALSE),"10:00:00")</f>
        <v>0.12958796296296299</v>
      </c>
      <c r="H207" s="2">
        <f>_xlfn.IFNA(VLOOKUP(C207,'2019 TOH Results'!$E$2:$G$196,3,FALSE),"10:00:00")</f>
        <v>0.2328713541666666</v>
      </c>
      <c r="L207" s="7">
        <f>SUM(G207:K207)</f>
        <v>0.36245931712962959</v>
      </c>
      <c r="M207" s="3">
        <f>SUMIFS($Q$1:$U$1,G207:K207,"&gt;0")</f>
        <v>64</v>
      </c>
      <c r="N207" s="3">
        <v>147</v>
      </c>
      <c r="O207" s="3">
        <v>206</v>
      </c>
    </row>
    <row r="208" spans="1:15" x14ac:dyDescent="0.2">
      <c r="A208" t="s">
        <v>404</v>
      </c>
      <c r="B208" t="s">
        <v>405</v>
      </c>
      <c r="C208" s="3">
        <v>312</v>
      </c>
      <c r="D208" s="3">
        <v>52</v>
      </c>
      <c r="E208" s="3" t="s">
        <v>7</v>
      </c>
      <c r="F208" s="3" t="s">
        <v>8</v>
      </c>
      <c r="G208" s="2">
        <f>_xlfn.IFNA(VLOOKUP(C208,'2019 TOH Results'!$A$2:$C$246,3,FALSE),"10:00:00")</f>
        <v>0.13667336805555558</v>
      </c>
      <c r="H208" s="2">
        <f>_xlfn.IFNA(VLOOKUP(C208,'2019 TOH Results'!$E$2:$G$196,3,FALSE),"10:00:00")</f>
        <v>0.22687199074074071</v>
      </c>
      <c r="L208" s="7">
        <f>SUM(G208:K208)</f>
        <v>0.36354535879629629</v>
      </c>
      <c r="M208" s="3">
        <f>SUMIFS($Q$1:$U$1,G208:K208,"&gt;0")</f>
        <v>64</v>
      </c>
      <c r="N208" s="3">
        <v>148</v>
      </c>
      <c r="O208" s="3">
        <v>207</v>
      </c>
    </row>
    <row r="209" spans="1:15" x14ac:dyDescent="0.2">
      <c r="A209" t="s">
        <v>98</v>
      </c>
      <c r="B209" t="s">
        <v>64</v>
      </c>
      <c r="C209" s="3">
        <v>59</v>
      </c>
      <c r="D209" s="3">
        <v>51</v>
      </c>
      <c r="E209" s="3" t="s">
        <v>14</v>
      </c>
      <c r="F209" s="3" t="s">
        <v>8</v>
      </c>
      <c r="G209" s="2">
        <f>_xlfn.IFNA(VLOOKUP(C209,'2019 TOH Results'!$A$2:$C$246,3,FALSE),"10:00:00")</f>
        <v>0.11397416666666665</v>
      </c>
      <c r="H209" s="2">
        <f>_xlfn.IFNA(VLOOKUP(C209,'2019 TOH Results'!$E$2:$G$196,3,FALSE),"10:00:00")</f>
        <v>0.25665313657407407</v>
      </c>
      <c r="L209" s="7">
        <f>SUM(G209:K209)</f>
        <v>0.37062730324074072</v>
      </c>
      <c r="M209" s="3">
        <f>SUMIFS($Q$1:$U$1,G209:K209,"&gt;0")</f>
        <v>64</v>
      </c>
      <c r="N209" s="3">
        <v>57</v>
      </c>
      <c r="O209" s="3">
        <v>208</v>
      </c>
    </row>
    <row r="210" spans="1:15" x14ac:dyDescent="0.2">
      <c r="A210" t="s">
        <v>305</v>
      </c>
      <c r="B210" t="s">
        <v>306</v>
      </c>
      <c r="C210" s="3">
        <v>231</v>
      </c>
      <c r="D210" s="3">
        <v>51</v>
      </c>
      <c r="E210" s="3" t="s">
        <v>14</v>
      </c>
      <c r="F210" s="3" t="s">
        <v>8</v>
      </c>
      <c r="G210" s="2">
        <f>_xlfn.IFNA(VLOOKUP(C210,'2019 TOH Results'!$A$2:$C$246,3,FALSE),"10:00:00")</f>
        <v>0.11399814814814818</v>
      </c>
      <c r="H210" s="2">
        <f>_xlfn.IFNA(VLOOKUP(C210,'2019 TOH Results'!$E$2:$G$196,3,FALSE),"10:00:00")</f>
        <v>0.25666565972222222</v>
      </c>
      <c r="L210" s="7">
        <f>SUM(G210:K210)</f>
        <v>0.3706638078703704</v>
      </c>
      <c r="M210" s="3">
        <f>SUMIFS($Q$1:$U$1,G210:K210,"&gt;0")</f>
        <v>64</v>
      </c>
      <c r="N210" s="3">
        <v>58</v>
      </c>
      <c r="O210" s="3">
        <v>209</v>
      </c>
    </row>
    <row r="211" spans="1:15" x14ac:dyDescent="0.2">
      <c r="A211" t="s">
        <v>227</v>
      </c>
      <c r="B211" t="s">
        <v>228</v>
      </c>
      <c r="C211" s="3">
        <v>159</v>
      </c>
      <c r="D211" s="3">
        <v>25</v>
      </c>
      <c r="E211" s="3" t="s">
        <v>7</v>
      </c>
      <c r="F211" s="3" t="s">
        <v>8</v>
      </c>
      <c r="J211" s="2">
        <f>_xlfn.IFNA(VLOOKUP(C211,'2019 TOH Results'!$M$2:$O$140,3,FALSE),"10:00:00")</f>
        <v>0.10753137731481477</v>
      </c>
      <c r="L211" s="7">
        <f>SUM(G211:K211)</f>
        <v>0.10753137731481477</v>
      </c>
      <c r="M211" s="3">
        <f>SUMIFS($Q$1:$U$1,G211:K211,"&gt;0")</f>
        <v>46</v>
      </c>
      <c r="N211" s="3">
        <v>149</v>
      </c>
      <c r="O211" s="3">
        <v>210</v>
      </c>
    </row>
    <row r="212" spans="1:15" x14ac:dyDescent="0.2">
      <c r="A212" t="s">
        <v>256</v>
      </c>
      <c r="B212" t="s">
        <v>257</v>
      </c>
      <c r="C212" s="3">
        <v>188</v>
      </c>
      <c r="D212" s="3">
        <v>56</v>
      </c>
      <c r="E212" s="3" t="s">
        <v>7</v>
      </c>
      <c r="F212" s="3" t="s">
        <v>8</v>
      </c>
      <c r="J212" s="2">
        <f>_xlfn.IFNA(VLOOKUP(C212,'2019 TOH Results'!$M$2:$O$130,3,FALSE),"10:00:00")</f>
        <v>0.13673653935185182</v>
      </c>
      <c r="L212" s="7">
        <f>SUM(G212:K212)</f>
        <v>0.13673653935185182</v>
      </c>
      <c r="M212" s="3">
        <f>SUMIFS($Q$1:$U$1,G212:K212,"&gt;0")</f>
        <v>46</v>
      </c>
      <c r="N212" s="3">
        <v>150</v>
      </c>
      <c r="O212" s="3">
        <v>211</v>
      </c>
    </row>
    <row r="213" spans="1:15" x14ac:dyDescent="0.2">
      <c r="A213" t="s">
        <v>302</v>
      </c>
      <c r="B213" t="s">
        <v>303</v>
      </c>
      <c r="C213" s="3">
        <v>228</v>
      </c>
      <c r="D213" s="3">
        <v>45</v>
      </c>
      <c r="E213" s="3" t="s">
        <v>7</v>
      </c>
      <c r="F213" s="3" t="s">
        <v>8</v>
      </c>
      <c r="J213" s="2">
        <f>_xlfn.IFNA(VLOOKUP(C213,'2019 TOH Results'!$M$2:$O$130,3,FALSE),"10:00:00")</f>
        <v>0.13717599537037034</v>
      </c>
      <c r="L213" s="7">
        <f>SUM(G213:K213)</f>
        <v>0.13717599537037034</v>
      </c>
      <c r="M213" s="3">
        <f>SUMIFS($Q$1:$U$1,G213:K213,"&gt;0")</f>
        <v>46</v>
      </c>
      <c r="N213" s="3">
        <v>151</v>
      </c>
      <c r="O213" s="3">
        <v>212</v>
      </c>
    </row>
    <row r="214" spans="1:15" x14ac:dyDescent="0.2">
      <c r="A214" t="s">
        <v>410</v>
      </c>
      <c r="B214" t="s">
        <v>392</v>
      </c>
      <c r="C214" s="3">
        <v>320</v>
      </c>
      <c r="D214" s="3">
        <v>47</v>
      </c>
      <c r="E214" s="3" t="s">
        <v>7</v>
      </c>
      <c r="F214" s="3" t="s">
        <v>8</v>
      </c>
      <c r="J214" s="2">
        <f>_xlfn.IFNA(VLOOKUP(C214,'2019 TOH Results'!$M$2:$O$130,3,FALSE),"10:00:00")</f>
        <v>0.14197047453703704</v>
      </c>
      <c r="L214" s="7">
        <f>SUM(G214:K214)</f>
        <v>0.14197047453703704</v>
      </c>
      <c r="M214" s="3">
        <f>SUMIFS($Q$1:$U$1,G214:K214,"&gt;0")</f>
        <v>46</v>
      </c>
      <c r="N214" s="3">
        <v>152</v>
      </c>
      <c r="O214" s="3">
        <v>213</v>
      </c>
    </row>
    <row r="215" spans="1:15" x14ac:dyDescent="0.2">
      <c r="A215" t="s">
        <v>367</v>
      </c>
      <c r="B215" t="s">
        <v>110</v>
      </c>
      <c r="C215" s="3">
        <v>282</v>
      </c>
      <c r="D215" s="3">
        <v>40</v>
      </c>
      <c r="E215" s="3" t="s">
        <v>7</v>
      </c>
      <c r="F215" s="3" t="s">
        <v>8</v>
      </c>
      <c r="J215" s="2">
        <f>_xlfn.IFNA(VLOOKUP(C215,'2019 TOH Results'!$M$2:$O$130,3,FALSE),"10:00:00")</f>
        <v>0.14725392361111111</v>
      </c>
      <c r="L215" s="7">
        <f>SUM(G215:K215)</f>
        <v>0.14725392361111111</v>
      </c>
      <c r="M215" s="3">
        <f>SUMIFS($Q$1:$U$1,G215:K215,"&gt;0")</f>
        <v>46</v>
      </c>
      <c r="N215" s="3">
        <v>153</v>
      </c>
      <c r="O215" s="3">
        <v>214</v>
      </c>
    </row>
    <row r="216" spans="1:15" x14ac:dyDescent="0.2">
      <c r="A216" t="s">
        <v>388</v>
      </c>
      <c r="B216" t="s">
        <v>167</v>
      </c>
      <c r="C216" s="3">
        <v>300</v>
      </c>
      <c r="D216" s="3">
        <v>63</v>
      </c>
      <c r="E216" s="3" t="s">
        <v>7</v>
      </c>
      <c r="F216" s="3" t="s">
        <v>8</v>
      </c>
      <c r="J216" s="2">
        <f>_xlfn.IFNA(VLOOKUP(C216,'2019 TOH Results'!$M$2:$O$130,3,FALSE),"10:00:00")</f>
        <v>0.14808844907407409</v>
      </c>
      <c r="L216" s="7">
        <f>SUM(G216:K216)</f>
        <v>0.14808844907407409</v>
      </c>
      <c r="M216" s="3">
        <f>SUMIFS($Q$1:$U$1,G216:K216,"&gt;0")</f>
        <v>46</v>
      </c>
      <c r="N216" s="3">
        <v>154</v>
      </c>
      <c r="O216" s="3">
        <v>215</v>
      </c>
    </row>
    <row r="217" spans="1:15" x14ac:dyDescent="0.2">
      <c r="A217" t="s">
        <v>96</v>
      </c>
      <c r="B217" t="s">
        <v>97</v>
      </c>
      <c r="C217" s="3">
        <v>57</v>
      </c>
      <c r="D217" s="3">
        <v>60</v>
      </c>
      <c r="E217" s="3" t="s">
        <v>7</v>
      </c>
      <c r="F217" s="3" t="s">
        <v>8</v>
      </c>
      <c r="J217" s="2">
        <f>_xlfn.IFNA(VLOOKUP(C217,'2019 TOH Results'!$M$2:$O$130,3,FALSE),"10:00:00")</f>
        <v>0.15131553240740736</v>
      </c>
      <c r="L217" s="7">
        <f>SUM(G217:K217)</f>
        <v>0.15131553240740736</v>
      </c>
      <c r="M217" s="3">
        <f>SUMIFS($Q$1:$U$1,G217:K217,"&gt;0")</f>
        <v>46</v>
      </c>
      <c r="N217" s="3">
        <v>155</v>
      </c>
      <c r="O217" s="3">
        <v>216</v>
      </c>
    </row>
    <row r="218" spans="1:15" x14ac:dyDescent="0.2">
      <c r="A218" t="s">
        <v>409</v>
      </c>
      <c r="B218" t="s">
        <v>167</v>
      </c>
      <c r="C218" s="3">
        <v>318</v>
      </c>
      <c r="D218" s="3">
        <v>60</v>
      </c>
      <c r="E218" s="3" t="s">
        <v>7</v>
      </c>
      <c r="F218" s="3" t="s">
        <v>8</v>
      </c>
      <c r="J218" s="2">
        <f>_xlfn.IFNA(VLOOKUP(C218,'2019 TOH Results'!$M$2:$O$130,3,FALSE),"10:00:00")</f>
        <v>0.15133981481481479</v>
      </c>
      <c r="L218" s="7">
        <f>SUM(G218:K218)</f>
        <v>0.15133981481481479</v>
      </c>
      <c r="M218" s="3">
        <f>SUMIFS($Q$1:$U$1,G218:K218,"&gt;0")</f>
        <v>46</v>
      </c>
      <c r="N218" s="3">
        <v>156</v>
      </c>
      <c r="O218" s="3">
        <v>217</v>
      </c>
    </row>
    <row r="219" spans="1:15" x14ac:dyDescent="0.2">
      <c r="A219" t="s">
        <v>175</v>
      </c>
      <c r="B219" t="s">
        <v>176</v>
      </c>
      <c r="C219" s="3">
        <v>114</v>
      </c>
      <c r="D219" s="3">
        <v>48</v>
      </c>
      <c r="E219" s="3" t="s">
        <v>14</v>
      </c>
      <c r="F219" s="3" t="s">
        <v>8</v>
      </c>
      <c r="J219" s="2">
        <f>_xlfn.IFNA(VLOOKUP(C219,'2019 TOH Results'!$M$2:$O$130,3,FALSE),"10:00:00")</f>
        <v>0.1708212268518518</v>
      </c>
      <c r="L219" s="7">
        <f>SUM(G219:K219)</f>
        <v>0.1708212268518518</v>
      </c>
      <c r="M219" s="3">
        <f>SUMIFS($Q$1:$U$1,G219:K219,"&gt;0")</f>
        <v>46</v>
      </c>
      <c r="N219" s="3">
        <v>59</v>
      </c>
      <c r="O219" s="3">
        <v>218</v>
      </c>
    </row>
    <row r="220" spans="1:15" x14ac:dyDescent="0.2">
      <c r="A220" t="s">
        <v>352</v>
      </c>
      <c r="B220" t="s">
        <v>161</v>
      </c>
      <c r="C220" s="3">
        <v>267</v>
      </c>
      <c r="D220" s="3">
        <v>45</v>
      </c>
      <c r="E220" s="3" t="s">
        <v>14</v>
      </c>
      <c r="F220" s="3" t="s">
        <v>8</v>
      </c>
      <c r="J220" s="2">
        <f>_xlfn.IFNA(VLOOKUP(C220,'2019 TOH Results'!$M$2:$O$130,3,FALSE),"10:00:00")</f>
        <v>0.17085535879629626</v>
      </c>
      <c r="L220" s="7">
        <f>SUM(G220:K220)</f>
        <v>0.17085535879629626</v>
      </c>
      <c r="M220" s="3">
        <f>SUMIFS($Q$1:$U$1,G220:K220,"&gt;0")</f>
        <v>46</v>
      </c>
      <c r="N220" s="3">
        <v>60</v>
      </c>
      <c r="O220" s="3">
        <v>219</v>
      </c>
    </row>
    <row r="221" spans="1:15" x14ac:dyDescent="0.2">
      <c r="A221" t="s">
        <v>355</v>
      </c>
      <c r="B221" t="s">
        <v>354</v>
      </c>
      <c r="C221" s="3">
        <v>347</v>
      </c>
      <c r="D221" s="3">
        <v>55</v>
      </c>
      <c r="E221" s="3" t="s">
        <v>7</v>
      </c>
      <c r="F221" s="3" t="s">
        <v>8</v>
      </c>
      <c r="J221" s="2">
        <f>_xlfn.IFNA(VLOOKUP(C221,'2019 TOH Results'!$M$2:$O$130,3,FALSE),"10:00:00")</f>
        <v>0.18749435185185187</v>
      </c>
      <c r="L221" s="7">
        <f>SUM(G221:K221)</f>
        <v>0.18749435185185187</v>
      </c>
      <c r="M221" s="3">
        <f>SUMIFS($Q$1:$U$1,G221:K221,"&gt;0")</f>
        <v>46</v>
      </c>
      <c r="N221" s="3">
        <v>157</v>
      </c>
      <c r="O221" s="3">
        <v>220</v>
      </c>
    </row>
    <row r="222" spans="1:15" x14ac:dyDescent="0.2">
      <c r="A222" t="s">
        <v>225</v>
      </c>
      <c r="B222" t="s">
        <v>161</v>
      </c>
      <c r="C222" s="3">
        <v>153</v>
      </c>
      <c r="D222" s="3">
        <v>38</v>
      </c>
      <c r="E222" s="3" t="s">
        <v>14</v>
      </c>
      <c r="F222" s="3" t="s">
        <v>8</v>
      </c>
      <c r="J222" s="2">
        <f>_xlfn.IFNA(VLOOKUP(C222,'2019 TOH Results'!$M$2:$O$130,3,FALSE),"10:00:00")</f>
        <v>0.20079861111111091</v>
      </c>
      <c r="L222" s="7">
        <f>SUM(G222:K222)</f>
        <v>0.20079861111111091</v>
      </c>
      <c r="M222" s="3">
        <f>SUMIFS($Q$1:$U$1,G222:K222,"&gt;0")</f>
        <v>46</v>
      </c>
      <c r="N222" s="3">
        <v>61</v>
      </c>
      <c r="O222" s="3">
        <v>221</v>
      </c>
    </row>
    <row r="223" spans="1:15" x14ac:dyDescent="0.2">
      <c r="A223" t="s">
        <v>384</v>
      </c>
      <c r="B223" t="s">
        <v>385</v>
      </c>
      <c r="C223" s="3">
        <v>296</v>
      </c>
      <c r="D223" s="3">
        <v>54</v>
      </c>
      <c r="E223" s="3" t="s">
        <v>7</v>
      </c>
      <c r="F223" s="3" t="s">
        <v>8</v>
      </c>
      <c r="J223" s="2">
        <f>_xlfn.IFNA(VLOOKUP(C223,'2019 TOH Results'!$M$2:$O$130,3,FALSE),"10:00:00")</f>
        <v>0.20079861111111091</v>
      </c>
      <c r="L223" s="7">
        <f>SUM(G223:K223)</f>
        <v>0.20079861111111091</v>
      </c>
      <c r="M223" s="3">
        <f>SUMIFS($Q$1:$U$1,G223:K223,"&gt;0")</f>
        <v>46</v>
      </c>
      <c r="N223" s="3">
        <v>158</v>
      </c>
      <c r="O223" s="3">
        <v>222</v>
      </c>
    </row>
    <row r="224" spans="1:15" x14ac:dyDescent="0.2">
      <c r="A224" t="s">
        <v>143</v>
      </c>
      <c r="B224" t="s">
        <v>144</v>
      </c>
      <c r="C224" s="3">
        <v>89</v>
      </c>
      <c r="D224" s="3">
        <v>22</v>
      </c>
      <c r="E224" s="3" t="s">
        <v>7</v>
      </c>
      <c r="F224" s="3" t="s">
        <v>8</v>
      </c>
      <c r="G224" s="2">
        <f>_xlfn.IFNA(VLOOKUP(C224,'2019 TOH Results'!$A$2:$C$246,3,FALSE),"10:00:00")</f>
        <v>7.2694699074074109E-2</v>
      </c>
      <c r="L224" s="7">
        <f>SUM(G224:K224)</f>
        <v>7.2694699074074109E-2</v>
      </c>
      <c r="M224" s="3">
        <f>SUMIFS($Q$1:$U$1,G224:K224,"&gt;0")</f>
        <v>30</v>
      </c>
      <c r="N224" s="3">
        <v>159</v>
      </c>
      <c r="O224" s="3">
        <v>223</v>
      </c>
    </row>
    <row r="225" spans="1:15" x14ac:dyDescent="0.2">
      <c r="A225" t="s">
        <v>132</v>
      </c>
      <c r="B225" t="s">
        <v>133</v>
      </c>
      <c r="C225" s="3">
        <v>83</v>
      </c>
      <c r="D225" s="3">
        <v>54</v>
      </c>
      <c r="E225" s="3" t="s">
        <v>14</v>
      </c>
      <c r="F225" s="3" t="s">
        <v>8</v>
      </c>
      <c r="G225" s="2">
        <f>_xlfn.IFNA(VLOOKUP(C225,'2019 TOH Results'!$A$2:$C$246,3,FALSE),"10:00:00")</f>
        <v>7.6919016203703672E-2</v>
      </c>
      <c r="L225" s="7">
        <f>SUM(G225:K225)</f>
        <v>7.6919016203703672E-2</v>
      </c>
      <c r="M225" s="3">
        <f>SUMIFS($Q$1:$U$1,G225:K225,"&gt;0")</f>
        <v>30</v>
      </c>
      <c r="N225" s="3">
        <v>62</v>
      </c>
      <c r="O225" s="3">
        <v>224</v>
      </c>
    </row>
    <row r="226" spans="1:15" x14ac:dyDescent="0.2">
      <c r="A226" t="s">
        <v>112</v>
      </c>
      <c r="B226" t="s">
        <v>113</v>
      </c>
      <c r="C226" s="3">
        <v>70</v>
      </c>
      <c r="D226" s="3">
        <v>40</v>
      </c>
      <c r="E226" s="3" t="s">
        <v>7</v>
      </c>
      <c r="F226" s="3" t="s">
        <v>8</v>
      </c>
      <c r="G226" s="2">
        <f>_xlfn.IFNA(VLOOKUP(C226,'2019 TOH Results'!$A$2:$C$246,3,FALSE),"10:00:00")</f>
        <v>9.0826712962962963E-2</v>
      </c>
      <c r="L226" s="7">
        <f>SUM(G226:K226)</f>
        <v>9.0826712962962963E-2</v>
      </c>
      <c r="M226" s="3">
        <f>SUMIFS($Q$1:$U$1,G226:K226,"&gt;0")</f>
        <v>30</v>
      </c>
      <c r="N226" s="3">
        <v>160</v>
      </c>
      <c r="O226" s="3">
        <v>225</v>
      </c>
    </row>
    <row r="227" spans="1:15" x14ac:dyDescent="0.2">
      <c r="A227" t="s">
        <v>52</v>
      </c>
      <c r="B227" t="s">
        <v>54</v>
      </c>
      <c r="C227" s="3">
        <v>27</v>
      </c>
      <c r="D227" s="3">
        <v>24</v>
      </c>
      <c r="E227" s="3" t="s">
        <v>14</v>
      </c>
      <c r="F227" s="3" t="s">
        <v>8</v>
      </c>
      <c r="G227" s="2">
        <f>_xlfn.IFNA(VLOOKUP(C227,'2019 TOH Results'!$A$2:$C$246,3,FALSE),"10:00:00")</f>
        <v>9.1099537037037048E-2</v>
      </c>
      <c r="L227" s="7">
        <f>SUM(G227:K227)</f>
        <v>9.1099537037037048E-2</v>
      </c>
      <c r="M227" s="3">
        <f>SUMIFS($Q$1:$U$1,G227:K227,"&gt;0")</f>
        <v>30</v>
      </c>
      <c r="N227" s="3">
        <v>63</v>
      </c>
      <c r="O227" s="3">
        <v>226</v>
      </c>
    </row>
    <row r="228" spans="1:15" x14ac:dyDescent="0.2">
      <c r="A228" t="s">
        <v>52</v>
      </c>
      <c r="B228" t="s">
        <v>53</v>
      </c>
      <c r="C228" s="3">
        <v>26</v>
      </c>
      <c r="D228" s="3">
        <v>45</v>
      </c>
      <c r="E228" s="3" t="s">
        <v>14</v>
      </c>
      <c r="F228" s="3" t="s">
        <v>8</v>
      </c>
      <c r="G228" s="2">
        <f>_xlfn.IFNA(VLOOKUP(C228,'2019 TOH Results'!$A$2:$C$246,3,FALSE),"10:00:00")</f>
        <v>9.121004629629631E-2</v>
      </c>
      <c r="L228" s="7">
        <f>SUM(G228:K228)</f>
        <v>9.121004629629631E-2</v>
      </c>
      <c r="M228" s="3">
        <f>SUMIFS($Q$1:$U$1,G228:K228,"&gt;0")</f>
        <v>30</v>
      </c>
      <c r="N228" s="3">
        <v>64</v>
      </c>
      <c r="O228" s="3">
        <v>227</v>
      </c>
    </row>
    <row r="229" spans="1:15" x14ac:dyDescent="0.2">
      <c r="A229" t="s">
        <v>326</v>
      </c>
      <c r="B229" t="s">
        <v>327</v>
      </c>
      <c r="C229" s="3">
        <v>247</v>
      </c>
      <c r="D229" s="3">
        <v>39</v>
      </c>
      <c r="E229" s="3" t="s">
        <v>14</v>
      </c>
      <c r="F229" s="3" t="s">
        <v>8</v>
      </c>
      <c r="G229" s="2">
        <f>_xlfn.IFNA(VLOOKUP(C229,'2019 TOH Results'!$A$2:$C$246,3,FALSE),"10:00:00")</f>
        <v>9.1280300925925928E-2</v>
      </c>
      <c r="L229" s="7">
        <f>SUM(G229:K229)</f>
        <v>9.1280300925925928E-2</v>
      </c>
      <c r="M229" s="3">
        <f>SUMIFS($Q$1:$U$1,G229:K229,"&gt;0")</f>
        <v>30</v>
      </c>
      <c r="N229" s="3">
        <v>65</v>
      </c>
      <c r="O229" s="3">
        <v>228</v>
      </c>
    </row>
    <row r="230" spans="1:15" x14ac:dyDescent="0.2">
      <c r="A230" t="s">
        <v>328</v>
      </c>
      <c r="B230" t="s">
        <v>329</v>
      </c>
      <c r="C230" s="3">
        <v>248</v>
      </c>
      <c r="D230" s="3">
        <v>54</v>
      </c>
      <c r="E230" s="3" t="s">
        <v>7</v>
      </c>
      <c r="F230" s="3" t="s">
        <v>8</v>
      </c>
      <c r="G230" s="2">
        <f>_xlfn.IFNA(VLOOKUP(C230,'2019 TOH Results'!$A$2:$C$246,3,FALSE),"10:00:00")</f>
        <v>9.3907604166666658E-2</v>
      </c>
      <c r="L230" s="7">
        <f>SUM(G230:K230)</f>
        <v>9.3907604166666658E-2</v>
      </c>
      <c r="M230" s="3">
        <f>SUMIFS($Q$1:$U$1,G230:K230,"&gt;0")</f>
        <v>30</v>
      </c>
      <c r="N230" s="3">
        <v>161</v>
      </c>
      <c r="O230" s="3">
        <v>229</v>
      </c>
    </row>
    <row r="231" spans="1:15" x14ac:dyDescent="0.2">
      <c r="A231" t="s">
        <v>298</v>
      </c>
      <c r="B231" t="s">
        <v>62</v>
      </c>
      <c r="C231" s="3">
        <v>219</v>
      </c>
      <c r="D231" s="3">
        <v>43</v>
      </c>
      <c r="E231" s="3" t="s">
        <v>7</v>
      </c>
      <c r="F231" s="3" t="s">
        <v>8</v>
      </c>
      <c r="G231" s="2">
        <f>_xlfn.IFNA(VLOOKUP(C231,'2019 TOH Results'!$A$2:$C$246,3,FALSE),"10:00:00")</f>
        <v>9.4817060185185209E-2</v>
      </c>
      <c r="L231" s="7">
        <f>SUM(G231:K231)</f>
        <v>9.4817060185185209E-2</v>
      </c>
      <c r="M231" s="3">
        <f>SUMIFS($Q$1:$U$1,G231:K231,"&gt;0")</f>
        <v>30</v>
      </c>
      <c r="N231" s="3">
        <v>162</v>
      </c>
      <c r="O231" s="3">
        <v>230</v>
      </c>
    </row>
    <row r="232" spans="1:15" x14ac:dyDescent="0.2">
      <c r="A232" t="s">
        <v>316</v>
      </c>
      <c r="B232" t="s">
        <v>317</v>
      </c>
      <c r="C232" s="3">
        <v>239</v>
      </c>
      <c r="D232" s="3">
        <v>53</v>
      </c>
      <c r="E232" s="3" t="s">
        <v>7</v>
      </c>
      <c r="F232" s="3" t="s">
        <v>8</v>
      </c>
      <c r="G232" s="2">
        <f>_xlfn.IFNA(VLOOKUP(C232,'2019 TOH Results'!$A$2:$C$246,3,FALSE),"10:00:00")</f>
        <v>9.4860277777777779E-2</v>
      </c>
      <c r="L232" s="7">
        <f>SUM(G232:K232)</f>
        <v>9.4860277777777779E-2</v>
      </c>
      <c r="M232" s="3">
        <f>SUMIFS($Q$1:$U$1,G232:K232,"&gt;0")</f>
        <v>30</v>
      </c>
      <c r="N232" s="3">
        <v>163</v>
      </c>
      <c r="O232" s="3">
        <v>231</v>
      </c>
    </row>
    <row r="233" spans="1:15" x14ac:dyDescent="0.2">
      <c r="A233" t="s">
        <v>171</v>
      </c>
      <c r="B233" t="s">
        <v>172</v>
      </c>
      <c r="C233" s="3">
        <v>112</v>
      </c>
      <c r="D233" s="3">
        <v>39</v>
      </c>
      <c r="E233" s="3" t="s">
        <v>14</v>
      </c>
      <c r="F233" s="3" t="s">
        <v>8</v>
      </c>
      <c r="G233" s="2">
        <f>_xlfn.IFNA(VLOOKUP(C233,'2019 TOH Results'!$A$2:$C$246,3,FALSE),"10:00:00")</f>
        <v>9.556324074074074E-2</v>
      </c>
      <c r="L233" s="7">
        <f>SUM(G233:K233)</f>
        <v>9.556324074074074E-2</v>
      </c>
      <c r="M233" s="3">
        <f>SUMIFS($Q$1:$U$1,G233:K233,"&gt;0")</f>
        <v>30</v>
      </c>
      <c r="N233" s="3">
        <v>66</v>
      </c>
      <c r="O233" s="3">
        <v>232</v>
      </c>
    </row>
    <row r="234" spans="1:15" x14ac:dyDescent="0.2">
      <c r="A234" t="s">
        <v>71</v>
      </c>
      <c r="B234" t="s">
        <v>72</v>
      </c>
      <c r="C234" s="3">
        <v>41</v>
      </c>
      <c r="D234" s="3">
        <v>52</v>
      </c>
      <c r="E234" s="3" t="s">
        <v>7</v>
      </c>
      <c r="F234" s="3" t="s">
        <v>8</v>
      </c>
      <c r="G234" s="2">
        <f>_xlfn.IFNA(VLOOKUP(C234,'2019 TOH Results'!$A$2:$C$246,3,FALSE),"10:00:00")</f>
        <v>9.5902777777777781E-2</v>
      </c>
      <c r="L234" s="7">
        <f>SUM(G234:K234)</f>
        <v>9.5902777777777781E-2</v>
      </c>
      <c r="M234" s="3">
        <f>SUMIFS($Q$1:$U$1,G234:K234,"&gt;0")</f>
        <v>30</v>
      </c>
      <c r="N234" s="3">
        <v>164</v>
      </c>
      <c r="O234" s="3">
        <v>233</v>
      </c>
    </row>
    <row r="235" spans="1:15" x14ac:dyDescent="0.2">
      <c r="A235" t="s">
        <v>75</v>
      </c>
      <c r="B235" t="s">
        <v>76</v>
      </c>
      <c r="C235" s="3">
        <v>43</v>
      </c>
      <c r="D235" s="3">
        <v>50</v>
      </c>
      <c r="E235" s="3" t="s">
        <v>7</v>
      </c>
      <c r="F235" s="3" t="s">
        <v>8</v>
      </c>
      <c r="G235" s="2">
        <f>_xlfn.IFNA(VLOOKUP(C235,'2019 TOH Results'!$A$2:$C$246,3,FALSE),"10:00:00")</f>
        <v>0.10023148148148148</v>
      </c>
      <c r="L235" s="7">
        <f>SUM(G235:K235)</f>
        <v>0.10023148148148148</v>
      </c>
      <c r="M235" s="3">
        <f>SUMIFS($Q$1:$U$1,G235:K235,"&gt;0")</f>
        <v>30</v>
      </c>
      <c r="N235" s="3">
        <v>165</v>
      </c>
      <c r="O235" s="3">
        <v>234</v>
      </c>
    </row>
    <row r="236" spans="1:15" x14ac:dyDescent="0.2">
      <c r="A236" t="s">
        <v>194</v>
      </c>
      <c r="B236" t="s">
        <v>195</v>
      </c>
      <c r="C236" s="3">
        <v>131</v>
      </c>
      <c r="D236" s="3">
        <v>55</v>
      </c>
      <c r="E236" s="3" t="s">
        <v>14</v>
      </c>
      <c r="F236" s="3" t="s">
        <v>8</v>
      </c>
      <c r="G236" s="2">
        <f>_xlfn.IFNA(VLOOKUP(C236,'2019 TOH Results'!$A$2:$C$246,3,FALSE),"10:00:00")</f>
        <v>0.10398284722222229</v>
      </c>
      <c r="L236" s="7">
        <f>SUM(G236:K236)</f>
        <v>0.10398284722222229</v>
      </c>
      <c r="M236" s="3">
        <f>SUMIFS($Q$1:$U$1,G236:K236,"&gt;0")</f>
        <v>30</v>
      </c>
      <c r="N236" s="3">
        <v>67</v>
      </c>
      <c r="O236" s="3">
        <v>235</v>
      </c>
    </row>
    <row r="237" spans="1:15" x14ac:dyDescent="0.2">
      <c r="A237" t="s">
        <v>80</v>
      </c>
      <c r="B237" t="s">
        <v>81</v>
      </c>
      <c r="C237" s="3">
        <v>47</v>
      </c>
      <c r="D237" s="3">
        <v>45</v>
      </c>
      <c r="E237" s="3" t="s">
        <v>7</v>
      </c>
      <c r="F237" s="3" t="s">
        <v>8</v>
      </c>
      <c r="G237" s="2">
        <f>_xlfn.IFNA(VLOOKUP(C237,'2019 TOH Results'!$A$2:$C$246,3,FALSE),"10:00:00")</f>
        <v>0.10966218750000001</v>
      </c>
      <c r="L237" s="7">
        <f>SUM(G237:K237)</f>
        <v>0.10966218750000001</v>
      </c>
      <c r="M237" s="3">
        <f>SUMIFS($Q$1:$U$1,G237:K237,"&gt;0")</f>
        <v>30</v>
      </c>
      <c r="N237" s="3">
        <v>166</v>
      </c>
      <c r="O237" s="3">
        <v>236</v>
      </c>
    </row>
    <row r="238" spans="1:15" x14ac:dyDescent="0.2">
      <c r="A238" t="s">
        <v>282</v>
      </c>
      <c r="B238" t="s">
        <v>283</v>
      </c>
      <c r="C238" s="3">
        <v>208</v>
      </c>
      <c r="D238" s="3">
        <v>29</v>
      </c>
      <c r="E238" s="3" t="s">
        <v>7</v>
      </c>
      <c r="F238" s="3" t="s">
        <v>8</v>
      </c>
      <c r="G238" s="2">
        <f>_xlfn.IFNA(VLOOKUP(C238,'2019 TOH Results'!$A$2:$C$246,3,FALSE),"10:00:00")</f>
        <v>0.11122332175925925</v>
      </c>
      <c r="L238" s="7">
        <f>SUM(G238:K238)</f>
        <v>0.11122332175925925</v>
      </c>
      <c r="M238" s="3">
        <f>SUMIFS($Q$1:$U$1,G238:K238,"&gt;0")</f>
        <v>30</v>
      </c>
      <c r="N238" s="3">
        <v>167</v>
      </c>
      <c r="O238" s="3">
        <v>237</v>
      </c>
    </row>
    <row r="239" spans="1:15" x14ac:dyDescent="0.2">
      <c r="A239" t="s">
        <v>55</v>
      </c>
      <c r="B239" t="s">
        <v>56</v>
      </c>
      <c r="C239" s="3">
        <v>28</v>
      </c>
      <c r="D239" s="3">
        <v>42</v>
      </c>
      <c r="E239" s="3" t="s">
        <v>7</v>
      </c>
      <c r="F239" s="3" t="s">
        <v>8</v>
      </c>
      <c r="G239" s="2">
        <f>_xlfn.IFNA(VLOOKUP(C239,'2019 TOH Results'!$A$2:$C$246,3,FALSE),"10:00:00")</f>
        <v>0.11136206018518519</v>
      </c>
      <c r="L239" s="7">
        <f>SUM(G239:K239)</f>
        <v>0.11136206018518519</v>
      </c>
      <c r="M239" s="3">
        <f>SUMIFS($Q$1:$U$1,G239:K239,"&gt;0")</f>
        <v>30</v>
      </c>
      <c r="N239" s="3">
        <v>168</v>
      </c>
      <c r="O239" s="3">
        <v>238</v>
      </c>
    </row>
    <row r="240" spans="1:15" x14ac:dyDescent="0.2">
      <c r="A240" t="s">
        <v>90</v>
      </c>
      <c r="B240" t="s">
        <v>91</v>
      </c>
      <c r="C240" s="3">
        <v>52</v>
      </c>
      <c r="D240" s="3">
        <v>43</v>
      </c>
      <c r="E240" s="3" t="s">
        <v>14</v>
      </c>
      <c r="F240" s="3" t="s">
        <v>8</v>
      </c>
      <c r="G240" s="2">
        <f>_xlfn.IFNA(VLOOKUP(C240,'2019 TOH Results'!$A$2:$C$246,3,FALSE),"10:00:00")</f>
        <v>0.11765957175925923</v>
      </c>
      <c r="L240" s="7">
        <f>SUM(G240:K240)</f>
        <v>0.11765957175925923</v>
      </c>
      <c r="M240" s="3">
        <f>SUMIFS($Q$1:$U$1,G240:K240,"&gt;0")</f>
        <v>30</v>
      </c>
      <c r="N240" s="3">
        <v>68</v>
      </c>
      <c r="O240" s="3">
        <v>239</v>
      </c>
    </row>
    <row r="241" spans="1:15" x14ac:dyDescent="0.2">
      <c r="A241" t="s">
        <v>123</v>
      </c>
      <c r="B241" t="s">
        <v>124</v>
      </c>
      <c r="C241" s="3">
        <v>76</v>
      </c>
      <c r="D241" s="3">
        <v>46</v>
      </c>
      <c r="E241" s="3" t="s">
        <v>14</v>
      </c>
      <c r="F241" s="3" t="s">
        <v>8</v>
      </c>
      <c r="G241" s="2">
        <f>_xlfn.IFNA(VLOOKUP(C241,'2019 TOH Results'!$A$2:$C$246,3,FALSE),"10:00:00")</f>
        <v>0.11766541666666663</v>
      </c>
      <c r="L241" s="7">
        <f>SUM(G241:K241)</f>
        <v>0.11766541666666663</v>
      </c>
      <c r="M241" s="3">
        <f>SUMIFS($Q$1:$U$1,G241:K241,"&gt;0")</f>
        <v>30</v>
      </c>
      <c r="N241" s="3">
        <v>69</v>
      </c>
      <c r="O241" s="3">
        <v>240</v>
      </c>
    </row>
    <row r="242" spans="1:15" x14ac:dyDescent="0.2">
      <c r="A242" t="s">
        <v>43</v>
      </c>
      <c r="B242" t="s">
        <v>44</v>
      </c>
      <c r="C242" s="3">
        <v>21</v>
      </c>
      <c r="D242" s="3">
        <v>38</v>
      </c>
      <c r="E242" s="3" t="s">
        <v>7</v>
      </c>
      <c r="F242" s="3" t="s">
        <v>8</v>
      </c>
      <c r="G242" s="2">
        <f>_xlfn.IFNA(VLOOKUP(C242,'2019 TOH Results'!$A$2:$C$246,3,FALSE),"10:00:00")</f>
        <v>0.11768398148148151</v>
      </c>
      <c r="L242" s="7">
        <f>SUM(G242:K242)</f>
        <v>0.11768398148148151</v>
      </c>
      <c r="M242" s="3">
        <f>SUMIFS($Q$1:$U$1,G242:K242,"&gt;0")</f>
        <v>30</v>
      </c>
      <c r="N242" s="3">
        <v>169</v>
      </c>
      <c r="O242" s="3">
        <v>241</v>
      </c>
    </row>
    <row r="243" spans="1:15" x14ac:dyDescent="0.2">
      <c r="A243" t="s">
        <v>59</v>
      </c>
      <c r="B243" t="s">
        <v>60</v>
      </c>
      <c r="C243" s="3">
        <v>31</v>
      </c>
      <c r="D243" s="3">
        <v>51</v>
      </c>
      <c r="E243" s="3" t="s">
        <v>14</v>
      </c>
      <c r="F243" s="3" t="s">
        <v>8</v>
      </c>
      <c r="G243" s="2">
        <f>_xlfn.IFNA(VLOOKUP(C243,'2019 TOH Results'!$A$2:$C$246,3,FALSE),"10:00:00")</f>
        <v>0.12094965277777781</v>
      </c>
      <c r="L243" s="7">
        <f>SUM(G243:K243)</f>
        <v>0.12094965277777781</v>
      </c>
      <c r="M243" s="3">
        <f>SUMIFS($Q$1:$U$1,G243:K243,"&gt;0")</f>
        <v>30</v>
      </c>
      <c r="N243" s="3">
        <v>70</v>
      </c>
      <c r="O243" s="3">
        <v>242</v>
      </c>
    </row>
    <row r="244" spans="1:15" x14ac:dyDescent="0.2">
      <c r="A244" t="s">
        <v>160</v>
      </c>
      <c r="B244" t="s">
        <v>161</v>
      </c>
      <c r="C244" s="3">
        <v>102</v>
      </c>
      <c r="D244" s="3">
        <v>45</v>
      </c>
      <c r="E244" s="3" t="s">
        <v>14</v>
      </c>
      <c r="F244" s="3" t="s">
        <v>8</v>
      </c>
      <c r="G244" s="2">
        <f>_xlfn.IFNA(VLOOKUP(C244,'2019 TOH Results'!$A$2:$C$246,3,FALSE),"10:00:00")</f>
        <v>0.1210708796296297</v>
      </c>
      <c r="L244" s="7">
        <f>SUM(G244:K244)</f>
        <v>0.1210708796296297</v>
      </c>
      <c r="M244" s="3">
        <f>SUMIFS($Q$1:$U$1,G244:K244,"&gt;0")</f>
        <v>30</v>
      </c>
      <c r="N244" s="3">
        <v>71</v>
      </c>
      <c r="O244" s="3">
        <v>243</v>
      </c>
    </row>
    <row r="245" spans="1:15" x14ac:dyDescent="0.2">
      <c r="A245" t="s">
        <v>366</v>
      </c>
      <c r="B245" t="s">
        <v>126</v>
      </c>
      <c r="C245" s="3">
        <v>280</v>
      </c>
      <c r="D245" s="3">
        <v>48</v>
      </c>
      <c r="E245" s="3" t="s">
        <v>7</v>
      </c>
      <c r="F245" s="3" t="s">
        <v>8</v>
      </c>
      <c r="G245" s="2">
        <f>_xlfn.IFNA(VLOOKUP(C245,'2019 TOH Results'!$A$2:$C$246,3,FALSE),"10:00:00")</f>
        <v>0.13015951388888891</v>
      </c>
      <c r="L245" s="7">
        <f>SUM(G245:K245)</f>
        <v>0.13015951388888891</v>
      </c>
      <c r="M245" s="3">
        <f>SUMIFS($Q$1:$U$1,G245:K245,"&gt;0")</f>
        <v>30</v>
      </c>
      <c r="N245" s="3">
        <v>170</v>
      </c>
      <c r="O245" s="3">
        <v>244</v>
      </c>
    </row>
    <row r="246" spans="1:15" x14ac:dyDescent="0.2">
      <c r="A246" t="s">
        <v>143</v>
      </c>
      <c r="B246" t="s">
        <v>145</v>
      </c>
      <c r="C246" s="3">
        <v>90</v>
      </c>
      <c r="D246" s="3">
        <v>51</v>
      </c>
      <c r="E246" s="3" t="s">
        <v>14</v>
      </c>
      <c r="F246" s="3" t="s">
        <v>8</v>
      </c>
      <c r="G246" s="2">
        <f>_xlfn.IFNA(VLOOKUP(C246,'2019 TOH Results'!$A$2:$C$246,3,FALSE),"10:00:00")</f>
        <v>0.13152947916666669</v>
      </c>
      <c r="L246" s="7">
        <f>SUM(G246:K246)</f>
        <v>0.13152947916666669</v>
      </c>
      <c r="M246" s="3">
        <f>SUMIFS($Q$1:$U$1,G246:K246,"&gt;0")</f>
        <v>30</v>
      </c>
      <c r="N246" s="3">
        <v>72</v>
      </c>
      <c r="O246" s="3">
        <v>245</v>
      </c>
    </row>
    <row r="247" spans="1:15" x14ac:dyDescent="0.2">
      <c r="A247" t="s">
        <v>199</v>
      </c>
      <c r="B247" t="s">
        <v>200</v>
      </c>
      <c r="C247" s="3">
        <v>134</v>
      </c>
      <c r="D247" s="3">
        <v>53</v>
      </c>
      <c r="E247" s="3" t="s">
        <v>14</v>
      </c>
      <c r="F247" s="3" t="s">
        <v>8</v>
      </c>
      <c r="G247" s="2">
        <f>_xlfn.IFNA(VLOOKUP(C247,'2019 TOH Results'!$A$2:$C$246,3,FALSE),"10:00:00")</f>
        <v>0.1366146412037037</v>
      </c>
      <c r="L247" s="7">
        <f>SUM(G247:K247)</f>
        <v>0.1366146412037037</v>
      </c>
      <c r="M247" s="3">
        <f>SUMIFS($Q$1:$U$1,G247:K247,"&gt;0")</f>
        <v>30</v>
      </c>
      <c r="N247" s="3">
        <v>73</v>
      </c>
      <c r="O247" s="3">
        <v>246</v>
      </c>
    </row>
    <row r="248" spans="1:15" x14ac:dyDescent="0.2">
      <c r="A248" t="s">
        <v>135</v>
      </c>
      <c r="B248" t="s">
        <v>136</v>
      </c>
      <c r="C248" s="3">
        <v>85</v>
      </c>
      <c r="D248" s="3">
        <v>53</v>
      </c>
      <c r="E248" s="3" t="s">
        <v>14</v>
      </c>
      <c r="F248" s="3" t="s">
        <v>8</v>
      </c>
      <c r="G248" s="2">
        <f>_xlfn.IFNA(VLOOKUP(C248,'2019 TOH Results'!$A$2:$C$246,3,FALSE),"10:00:00")</f>
        <v>0.13664142361111109</v>
      </c>
      <c r="L248" s="7">
        <f>SUM(G248:K248)</f>
        <v>0.13664142361111109</v>
      </c>
      <c r="M248" s="3">
        <f>SUMIFS($Q$1:$U$1,G248:K248,"&gt;0")</f>
        <v>30</v>
      </c>
      <c r="N248" s="3">
        <v>74</v>
      </c>
      <c r="O248" s="3">
        <v>247</v>
      </c>
    </row>
    <row r="249" spans="1:15" x14ac:dyDescent="0.2">
      <c r="A249" t="s">
        <v>94</v>
      </c>
      <c r="B249" t="s">
        <v>95</v>
      </c>
      <c r="C249" s="3">
        <v>54</v>
      </c>
      <c r="D249" s="3">
        <v>31</v>
      </c>
      <c r="E249" s="3" t="s">
        <v>14</v>
      </c>
      <c r="F249" s="3" t="s">
        <v>8</v>
      </c>
      <c r="G249" s="2">
        <f>_xlfn.IFNA(VLOOKUP(C249,'2019 TOH Results'!$A$2:$C$246,3,FALSE),"10:00:00")</f>
        <v>0.13775067129629631</v>
      </c>
      <c r="L249" s="7">
        <f>SUM(G249:K249)</f>
        <v>0.13775067129629631</v>
      </c>
      <c r="M249" s="3">
        <f>SUMIFS($Q$1:$U$1,G249:K249,"&gt;0")</f>
        <v>30</v>
      </c>
      <c r="N249" s="3">
        <v>75</v>
      </c>
      <c r="O249" s="3">
        <v>248</v>
      </c>
    </row>
    <row r="250" spans="1:15" x14ac:dyDescent="0.2">
      <c r="A250" t="s">
        <v>94</v>
      </c>
      <c r="B250" t="s">
        <v>11</v>
      </c>
      <c r="C250" s="3">
        <v>55</v>
      </c>
      <c r="D250" s="3">
        <v>61</v>
      </c>
      <c r="E250" s="3" t="s">
        <v>7</v>
      </c>
      <c r="F250" s="3" t="s">
        <v>8</v>
      </c>
      <c r="G250" s="2">
        <f>_xlfn.IFNA(VLOOKUP(C250,'2019 TOH Results'!$A$2:$C$246,3,FALSE),"10:00:00")</f>
        <v>0.13778417824074074</v>
      </c>
      <c r="L250" s="7">
        <f>SUM(G250:K250)</f>
        <v>0.13778417824074074</v>
      </c>
      <c r="M250" s="3">
        <f>SUMIFS($Q$1:$U$1,G250:K250,"&gt;0")</f>
        <v>30</v>
      </c>
      <c r="N250" s="3">
        <v>171</v>
      </c>
      <c r="O250" s="3">
        <v>249</v>
      </c>
    </row>
    <row r="251" spans="1:15" x14ac:dyDescent="0.2">
      <c r="A251" t="s">
        <v>389</v>
      </c>
      <c r="B251" t="s">
        <v>91</v>
      </c>
      <c r="C251" s="3">
        <v>302</v>
      </c>
      <c r="D251" s="3">
        <v>32</v>
      </c>
      <c r="E251" s="3" t="s">
        <v>14</v>
      </c>
      <c r="F251" s="3" t="s">
        <v>8</v>
      </c>
      <c r="G251" s="2">
        <f>_xlfn.IFNA(VLOOKUP(C251,'2019 TOH Results'!$A$2:$C$246,3,FALSE),"10:00:00")</f>
        <v>0.14145657407407408</v>
      </c>
      <c r="L251" s="7">
        <f>SUM(G251:K251)</f>
        <v>0.14145657407407408</v>
      </c>
      <c r="M251" s="3">
        <f>SUMIFS($Q$1:$U$1,G251:K251,"&gt;0")</f>
        <v>30</v>
      </c>
      <c r="N251" s="3">
        <v>76</v>
      </c>
      <c r="O251" s="3">
        <v>250</v>
      </c>
    </row>
    <row r="252" spans="1:15" x14ac:dyDescent="0.2">
      <c r="A252" t="s">
        <v>109</v>
      </c>
      <c r="B252" t="s">
        <v>110</v>
      </c>
      <c r="C252" s="3">
        <v>68</v>
      </c>
      <c r="D252" s="3">
        <v>48</v>
      </c>
      <c r="E252" s="3" t="s">
        <v>7</v>
      </c>
      <c r="F252" s="3" t="s">
        <v>8</v>
      </c>
      <c r="G252" s="2">
        <f>_xlfn.IFNA(VLOOKUP(C252,'2019 TOH Results'!$A$2:$C$246,3,FALSE),"10:00:00")</f>
        <v>0.14149990740740742</v>
      </c>
      <c r="L252" s="7">
        <f>SUM(G252:K252)</f>
        <v>0.14149990740740742</v>
      </c>
      <c r="M252" s="3">
        <f>SUMIFS($Q$1:$U$1,G252:K252,"&gt;0")</f>
        <v>30</v>
      </c>
      <c r="N252" s="3">
        <v>172</v>
      </c>
      <c r="O252" s="3">
        <v>251</v>
      </c>
    </row>
    <row r="253" spans="1:15" x14ac:dyDescent="0.2">
      <c r="A253" t="s">
        <v>216</v>
      </c>
      <c r="B253" t="s">
        <v>53</v>
      </c>
      <c r="C253" s="3">
        <v>146</v>
      </c>
      <c r="D253" s="3">
        <v>51</v>
      </c>
      <c r="E253" s="3" t="s">
        <v>14</v>
      </c>
      <c r="F253" s="3" t="s">
        <v>8</v>
      </c>
      <c r="G253" s="2">
        <f>_xlfn.IFNA(VLOOKUP(C253,'2019 TOH Results'!$A$2:$C$246,3,FALSE),"10:00:00")</f>
        <v>0.14523745370370372</v>
      </c>
      <c r="L253" s="7">
        <f>SUM(G253:K253)</f>
        <v>0.14523745370370372</v>
      </c>
      <c r="M253" s="3">
        <f>SUMIFS($Q$1:$U$1,G253:K253,"&gt;0")</f>
        <v>30</v>
      </c>
      <c r="N253" s="3">
        <v>77</v>
      </c>
      <c r="O253" s="3">
        <v>252</v>
      </c>
    </row>
    <row r="254" spans="1:15" x14ac:dyDescent="0.2">
      <c r="A254" t="s">
        <v>157</v>
      </c>
      <c r="B254" t="s">
        <v>110</v>
      </c>
      <c r="C254" s="3">
        <v>99</v>
      </c>
      <c r="D254" s="3">
        <v>49</v>
      </c>
      <c r="E254" s="3" t="s">
        <v>7</v>
      </c>
      <c r="F254" s="3" t="s">
        <v>8</v>
      </c>
      <c r="G254" s="2">
        <f>_xlfn.IFNA(VLOOKUP(C254,'2019 TOH Results'!$A$2:$C$246,3,FALSE),"10:00:00")</f>
        <v>0.14525325231481484</v>
      </c>
      <c r="L254" s="7">
        <f>SUM(G254:K254)</f>
        <v>0.14525325231481484</v>
      </c>
      <c r="M254" s="3">
        <f>SUMIFS($Q$1:$U$1,G254:K254,"&gt;0")</f>
        <v>30</v>
      </c>
      <c r="N254" s="3">
        <v>173</v>
      </c>
      <c r="O254" s="3">
        <v>253</v>
      </c>
    </row>
    <row r="255" spans="1:15" x14ac:dyDescent="0.2">
      <c r="A255" t="s">
        <v>120</v>
      </c>
      <c r="B255" t="s">
        <v>121</v>
      </c>
      <c r="C255" s="3">
        <v>74</v>
      </c>
      <c r="D255" s="3">
        <v>48</v>
      </c>
      <c r="E255" s="3" t="s">
        <v>7</v>
      </c>
      <c r="F255" s="3" t="s">
        <v>8</v>
      </c>
      <c r="G255" s="2">
        <f>_xlfn.IFNA(VLOOKUP(C255,'2019 TOH Results'!$A$2:$C$246,3,FALSE),"10:00:00")</f>
        <v>0.1462554513888889</v>
      </c>
      <c r="L255" s="7">
        <f>SUM(G255:K255)</f>
        <v>0.1462554513888889</v>
      </c>
      <c r="M255" s="3">
        <f>SUMIFS($Q$1:$U$1,G255:K255,"&gt;0")</f>
        <v>30</v>
      </c>
      <c r="N255" s="3">
        <v>174</v>
      </c>
      <c r="O255" s="3">
        <v>254</v>
      </c>
    </row>
    <row r="256" spans="1:15" x14ac:dyDescent="0.2">
      <c r="A256" t="s">
        <v>318</v>
      </c>
      <c r="B256" t="s">
        <v>319</v>
      </c>
      <c r="C256" s="3">
        <v>240</v>
      </c>
      <c r="D256" s="3">
        <v>44</v>
      </c>
      <c r="E256" s="3" t="s">
        <v>14</v>
      </c>
      <c r="F256" s="3" t="s">
        <v>8</v>
      </c>
      <c r="G256" s="2">
        <f>_xlfn.IFNA(VLOOKUP(C256,'2019 TOH Results'!$A$2:$C$246,3,FALSE),"10:00:00")</f>
        <v>0.14680197916666671</v>
      </c>
      <c r="L256" s="7">
        <f>SUM(G256:K256)</f>
        <v>0.14680197916666671</v>
      </c>
      <c r="M256" s="3">
        <f>SUMIFS($Q$1:$U$1,G256:K256,"&gt;0")</f>
        <v>30</v>
      </c>
      <c r="N256" s="3">
        <v>78</v>
      </c>
      <c r="O256" s="3">
        <v>255</v>
      </c>
    </row>
    <row r="257" spans="1:15" x14ac:dyDescent="0.2">
      <c r="A257" t="s">
        <v>65</v>
      </c>
      <c r="B257" t="s">
        <v>66</v>
      </c>
      <c r="C257" s="3">
        <v>38</v>
      </c>
      <c r="D257" s="3">
        <v>56</v>
      </c>
      <c r="E257" s="3" t="s">
        <v>7</v>
      </c>
      <c r="F257" s="3" t="s">
        <v>8</v>
      </c>
      <c r="G257" s="2">
        <f>_xlfn.IFNA(VLOOKUP(C257,'2019 TOH Results'!$A$2:$C$246,3,FALSE),"10:00:00")</f>
        <v>0.14726732638888895</v>
      </c>
      <c r="L257" s="7">
        <f>SUM(G257:K257)</f>
        <v>0.14726732638888895</v>
      </c>
      <c r="M257" s="3">
        <f>SUMIFS($Q$1:$U$1,G257:K257,"&gt;0")</f>
        <v>30</v>
      </c>
      <c r="N257" s="3">
        <v>175</v>
      </c>
      <c r="O257" s="3">
        <v>256</v>
      </c>
    </row>
    <row r="258" spans="1:15" x14ac:dyDescent="0.2">
      <c r="A258" t="s">
        <v>178</v>
      </c>
      <c r="B258" t="s">
        <v>134</v>
      </c>
      <c r="C258" s="3">
        <v>117</v>
      </c>
      <c r="D258" s="3">
        <v>57</v>
      </c>
      <c r="E258" s="3" t="s">
        <v>7</v>
      </c>
      <c r="F258" s="3" t="s">
        <v>8</v>
      </c>
      <c r="G258" s="2">
        <f>_xlfn.IFNA(VLOOKUP(C258,'2019 TOH Results'!$A$2:$C$246,3,FALSE),"10:00:00")</f>
        <v>0.14732494212962965</v>
      </c>
      <c r="L258" s="7">
        <f>SUM(G258:K258)</f>
        <v>0.14732494212962965</v>
      </c>
      <c r="M258" s="3">
        <f>SUMIFS($Q$1:$U$1,G258:K258,"&gt;0")</f>
        <v>30</v>
      </c>
      <c r="N258" s="3">
        <v>176</v>
      </c>
      <c r="O258" s="3">
        <v>257</v>
      </c>
    </row>
    <row r="259" spans="1:15" x14ac:dyDescent="0.2">
      <c r="A259" t="s">
        <v>84</v>
      </c>
      <c r="B259" t="s">
        <v>85</v>
      </c>
      <c r="C259" s="3">
        <v>49</v>
      </c>
      <c r="D259" s="3">
        <v>52</v>
      </c>
      <c r="E259" s="3" t="s">
        <v>7</v>
      </c>
      <c r="F259" s="3" t="s">
        <v>8</v>
      </c>
      <c r="G259" s="2">
        <f>_xlfn.IFNA(VLOOKUP(C259,'2019 TOH Results'!$A$2:$C$246,3,FALSE),"10:00:00")</f>
        <v>0.16038501157407409</v>
      </c>
      <c r="L259" s="7">
        <f>SUM(G259:K259)</f>
        <v>0.16038501157407409</v>
      </c>
      <c r="M259" s="3">
        <f>SUMIFS($Q$1:$U$1,G259:K259,"&gt;0")</f>
        <v>30</v>
      </c>
      <c r="N259" s="3">
        <v>177</v>
      </c>
      <c r="O259" s="3">
        <v>258</v>
      </c>
    </row>
    <row r="260" spans="1:15" x14ac:dyDescent="0.2">
      <c r="A260" t="s">
        <v>380</v>
      </c>
      <c r="B260" t="s">
        <v>338</v>
      </c>
      <c r="C260" s="3">
        <v>292</v>
      </c>
      <c r="D260" s="3">
        <v>23</v>
      </c>
      <c r="E260" s="3" t="s">
        <v>14</v>
      </c>
      <c r="F260" s="3" t="s">
        <v>8</v>
      </c>
      <c r="G260" s="2">
        <f>_xlfn.IFNA(VLOOKUP(C260,'2019 TOH Results'!$A$2:$C$246,3,FALSE),"10:00:00")</f>
        <v>0.17602006944444454</v>
      </c>
      <c r="L260" s="7">
        <f>SUM(G260:K260)</f>
        <v>0.17602006944444454</v>
      </c>
      <c r="M260" s="3">
        <f>SUMIFS($Q$1:$U$1,G260:K260,"&gt;0")</f>
        <v>30</v>
      </c>
      <c r="N260" s="3">
        <v>79</v>
      </c>
      <c r="O260" s="3">
        <v>259</v>
      </c>
    </row>
    <row r="261" spans="1:15" x14ac:dyDescent="0.2">
      <c r="A261" t="s">
        <v>241</v>
      </c>
      <c r="B261" t="s">
        <v>242</v>
      </c>
      <c r="C261" s="3">
        <v>171</v>
      </c>
      <c r="D261" s="3">
        <v>54</v>
      </c>
      <c r="E261" s="3" t="s">
        <v>14</v>
      </c>
      <c r="F261" s="3" t="s">
        <v>8</v>
      </c>
      <c r="G261" s="2">
        <f>_xlfn.IFNA(VLOOKUP(C261,'2019 TOH Results'!$A$2:$C$246,3,FALSE),"10:00:00")</f>
        <v>0.17607083333333334</v>
      </c>
      <c r="L261" s="7">
        <f>SUM(G261:K261)</f>
        <v>0.17607083333333334</v>
      </c>
      <c r="M261" s="3">
        <f>SUMIFS($Q$1:$U$1,G261:K261,"&gt;0")</f>
        <v>30</v>
      </c>
      <c r="N261" s="3">
        <v>80</v>
      </c>
      <c r="O261" s="3">
        <v>260</v>
      </c>
    </row>
    <row r="262" spans="1:15" x14ac:dyDescent="0.2">
      <c r="A262" t="s">
        <v>187</v>
      </c>
      <c r="B262" t="s">
        <v>188</v>
      </c>
      <c r="C262" s="3">
        <v>123</v>
      </c>
      <c r="D262" s="3">
        <v>60</v>
      </c>
      <c r="E262" s="3" t="s">
        <v>14</v>
      </c>
      <c r="F262" s="3" t="s">
        <v>8</v>
      </c>
      <c r="G262" s="2">
        <f>_xlfn.IFNA(VLOOKUP(C262,'2019 TOH Results'!$A$2:$C$246,3,FALSE),"10:00:00")</f>
        <v>0.18301614583333331</v>
      </c>
      <c r="L262" s="7">
        <f>SUM(G262:K262)</f>
        <v>0.18301614583333331</v>
      </c>
      <c r="M262" s="3">
        <f>SUMIFS($Q$1:$U$1,G262:K262,"&gt;0")</f>
        <v>30</v>
      </c>
      <c r="N262" s="3">
        <v>81</v>
      </c>
      <c r="O262" s="3">
        <v>261</v>
      </c>
    </row>
    <row r="263" spans="1:15" x14ac:dyDescent="0.2">
      <c r="A263" t="s">
        <v>187</v>
      </c>
      <c r="B263" t="s">
        <v>100</v>
      </c>
      <c r="C263" s="3">
        <v>124</v>
      </c>
      <c r="D263" s="3">
        <v>70</v>
      </c>
      <c r="E263" s="3" t="s">
        <v>7</v>
      </c>
      <c r="F263" s="3" t="s">
        <v>8</v>
      </c>
      <c r="G263" s="2">
        <f>_xlfn.IFNA(VLOOKUP(C263,'2019 TOH Results'!$A$2:$C$246,3,FALSE),"10:00:00")</f>
        <v>0.22020677083333334</v>
      </c>
      <c r="L263" s="7">
        <f>SUM(G263:K263)</f>
        <v>0.22020677083333334</v>
      </c>
      <c r="M263" s="3">
        <f>SUMIFS($Q$1:$U$1,G263:K263,"&gt;0")</f>
        <v>30</v>
      </c>
      <c r="N263" s="3">
        <v>178</v>
      </c>
      <c r="O263" s="3">
        <v>262</v>
      </c>
    </row>
    <row r="264" spans="1:15" x14ac:dyDescent="0.2">
      <c r="L264" s="7"/>
    </row>
    <row r="265" spans="1:15" x14ac:dyDescent="0.2">
      <c r="L265" s="7"/>
    </row>
    <row r="266" spans="1:15" x14ac:dyDescent="0.2">
      <c r="L266" s="7"/>
    </row>
    <row r="267" spans="1:15" x14ac:dyDescent="0.2">
      <c r="L267" s="7"/>
    </row>
    <row r="268" spans="1:15" x14ac:dyDescent="0.2">
      <c r="L268" s="7"/>
    </row>
    <row r="269" spans="1:15" x14ac:dyDescent="0.2">
      <c r="L269" s="7"/>
    </row>
    <row r="270" spans="1:15" x14ac:dyDescent="0.2">
      <c r="L270" s="7"/>
    </row>
    <row r="271" spans="1:15" x14ac:dyDescent="0.2">
      <c r="L271" s="7"/>
    </row>
    <row r="272" spans="1:15" x14ac:dyDescent="0.2">
      <c r="L272" s="7"/>
    </row>
    <row r="273" spans="12:12" x14ac:dyDescent="0.2">
      <c r="L273" s="7"/>
    </row>
    <row r="274" spans="12:12" x14ac:dyDescent="0.2">
      <c r="L274" s="7"/>
    </row>
    <row r="275" spans="12:12" x14ac:dyDescent="0.2">
      <c r="L275" s="7"/>
    </row>
    <row r="276" spans="12:12" x14ac:dyDescent="0.2">
      <c r="L276" s="7"/>
    </row>
    <row r="277" spans="12:12" x14ac:dyDescent="0.2">
      <c r="L277" s="7"/>
    </row>
    <row r="278" spans="12:12" x14ac:dyDescent="0.2">
      <c r="L278" s="7"/>
    </row>
    <row r="279" spans="12:12" x14ac:dyDescent="0.2">
      <c r="L279" s="7"/>
    </row>
    <row r="280" spans="12:12" x14ac:dyDescent="0.2">
      <c r="L280" s="7"/>
    </row>
    <row r="281" spans="12:12" x14ac:dyDescent="0.2">
      <c r="L281" s="7"/>
    </row>
    <row r="282" spans="12:12" x14ac:dyDescent="0.2">
      <c r="L282" s="7"/>
    </row>
    <row r="283" spans="12:12" x14ac:dyDescent="0.2">
      <c r="L283" s="7"/>
    </row>
    <row r="284" spans="12:12" x14ac:dyDescent="0.2">
      <c r="L284" s="7"/>
    </row>
    <row r="285" spans="12:12" x14ac:dyDescent="0.2">
      <c r="L285" s="7"/>
    </row>
    <row r="286" spans="12:12" x14ac:dyDescent="0.2">
      <c r="L286" s="7"/>
    </row>
    <row r="287" spans="12:12" x14ac:dyDescent="0.2">
      <c r="L287" s="7"/>
    </row>
    <row r="288" spans="12:12" x14ac:dyDescent="0.2">
      <c r="L288" s="7"/>
    </row>
    <row r="289" spans="12:12" x14ac:dyDescent="0.2">
      <c r="L289" s="7"/>
    </row>
    <row r="290" spans="12:12" x14ac:dyDescent="0.2">
      <c r="L290" s="7"/>
    </row>
    <row r="291" spans="12:12" x14ac:dyDescent="0.2">
      <c r="L291" s="7"/>
    </row>
    <row r="292" spans="12:12" x14ac:dyDescent="0.2">
      <c r="L292" s="7"/>
    </row>
    <row r="293" spans="12:12" x14ac:dyDescent="0.2">
      <c r="L293" s="7"/>
    </row>
    <row r="294" spans="12:12" x14ac:dyDescent="0.2">
      <c r="L294" s="7"/>
    </row>
    <row r="295" spans="12:12" x14ac:dyDescent="0.2">
      <c r="L295" s="7"/>
    </row>
    <row r="296" spans="12:12" x14ac:dyDescent="0.2">
      <c r="L296" s="7"/>
    </row>
    <row r="297" spans="12:12" x14ac:dyDescent="0.2">
      <c r="L297" s="7"/>
    </row>
    <row r="298" spans="12:12" x14ac:dyDescent="0.2">
      <c r="L298" s="7"/>
    </row>
    <row r="299" spans="12:12" x14ac:dyDescent="0.2">
      <c r="L299" s="7"/>
    </row>
    <row r="300" spans="12:12" x14ac:dyDescent="0.2">
      <c r="L300" s="7"/>
    </row>
    <row r="301" spans="12:12" x14ac:dyDescent="0.2">
      <c r="L301" s="7"/>
    </row>
    <row r="302" spans="12:12" x14ac:dyDescent="0.2">
      <c r="L302" s="7"/>
    </row>
    <row r="303" spans="12:12" x14ac:dyDescent="0.2">
      <c r="L303" s="7"/>
    </row>
    <row r="304" spans="12:12" x14ac:dyDescent="0.2">
      <c r="L304" s="7"/>
    </row>
    <row r="305" spans="12:12" x14ac:dyDescent="0.2">
      <c r="L305" s="7"/>
    </row>
    <row r="306" spans="12:12" x14ac:dyDescent="0.2">
      <c r="L306" s="7"/>
    </row>
    <row r="307" spans="12:12" x14ac:dyDescent="0.2">
      <c r="L307" s="7"/>
    </row>
    <row r="308" spans="12:12" x14ac:dyDescent="0.2">
      <c r="L308" s="7"/>
    </row>
    <row r="309" spans="12:12" x14ac:dyDescent="0.2">
      <c r="L309" s="7"/>
    </row>
    <row r="310" spans="12:12" x14ac:dyDescent="0.2">
      <c r="L310" s="7"/>
    </row>
    <row r="311" spans="12:12" x14ac:dyDescent="0.2">
      <c r="L311" s="7"/>
    </row>
    <row r="312" spans="12:12" x14ac:dyDescent="0.2">
      <c r="L312" s="7"/>
    </row>
    <row r="313" spans="12:12" x14ac:dyDescent="0.2">
      <c r="L313" s="7"/>
    </row>
    <row r="314" spans="12:12" x14ac:dyDescent="0.2">
      <c r="L314" s="7"/>
    </row>
    <row r="315" spans="12:12" x14ac:dyDescent="0.2">
      <c r="L315" s="7"/>
    </row>
    <row r="316" spans="12:12" x14ac:dyDescent="0.2">
      <c r="L316" s="7"/>
    </row>
    <row r="317" spans="12:12" x14ac:dyDescent="0.2">
      <c r="L317" s="7"/>
    </row>
    <row r="318" spans="12:12" x14ac:dyDescent="0.2">
      <c r="L318" s="7"/>
    </row>
    <row r="319" spans="12:12" x14ac:dyDescent="0.2">
      <c r="L319" s="7"/>
    </row>
    <row r="320" spans="12:12" x14ac:dyDescent="0.2">
      <c r="L320" s="7"/>
    </row>
    <row r="321" spans="12:12" x14ac:dyDescent="0.2">
      <c r="L321" s="7"/>
    </row>
    <row r="322" spans="12:12" x14ac:dyDescent="0.2">
      <c r="L322" s="7"/>
    </row>
    <row r="323" spans="12:12" x14ac:dyDescent="0.2">
      <c r="L323" s="7"/>
    </row>
    <row r="324" spans="12:12" x14ac:dyDescent="0.2">
      <c r="L324" s="7"/>
    </row>
    <row r="325" spans="12:12" x14ac:dyDescent="0.2">
      <c r="L325" s="7"/>
    </row>
    <row r="326" spans="12:12" x14ac:dyDescent="0.2">
      <c r="L326" s="7"/>
    </row>
    <row r="327" spans="12:12" x14ac:dyDescent="0.2">
      <c r="L327" s="7"/>
    </row>
    <row r="328" spans="12:12" x14ac:dyDescent="0.2">
      <c r="L328" s="7"/>
    </row>
    <row r="329" spans="12:12" x14ac:dyDescent="0.2">
      <c r="L329" s="7"/>
    </row>
  </sheetData>
  <sortState ref="A2:U361">
    <sortCondition descending="1" ref="M2:M361"/>
    <sortCondition ref="L2:L361"/>
  </sortState>
  <pageMargins left="0.7" right="0.7" top="0.75" bottom="0.75" header="0.3" footer="0.3"/>
  <pageSetup scale="59" fitToHeight="4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6"/>
  <sheetViews>
    <sheetView topLeftCell="A16" workbookViewId="0">
      <selection activeCell="Q42" sqref="Q42"/>
    </sheetView>
  </sheetViews>
  <sheetFormatPr baseColWidth="10" defaultColWidth="8.83203125" defaultRowHeight="15" x14ac:dyDescent="0.2"/>
  <cols>
    <col min="3" max="3" width="10.5" customWidth="1"/>
  </cols>
  <sheetData>
    <row r="1" spans="1:19" x14ac:dyDescent="0.2">
      <c r="A1" s="1">
        <v>0.33048611111111109</v>
      </c>
      <c r="M1" s="1">
        <v>0.33142361111111113</v>
      </c>
    </row>
    <row r="2" spans="1:19" x14ac:dyDescent="0.2">
      <c r="A2">
        <v>1</v>
      </c>
      <c r="B2" s="1">
        <v>0.40402777777777782</v>
      </c>
      <c r="C2" s="1">
        <f>B2-$A$1</f>
        <v>7.3541666666666727E-2</v>
      </c>
      <c r="E2">
        <v>1</v>
      </c>
      <c r="F2" s="1">
        <v>0.49089820601851852</v>
      </c>
      <c r="G2" s="1">
        <f>F2-VLOOKUP(E2,$A$2:$B$246,2,FALSE)</f>
        <v>8.6870428240740705E-2</v>
      </c>
      <c r="I2">
        <v>1</v>
      </c>
      <c r="J2" s="1">
        <v>0.2407925347222222</v>
      </c>
      <c r="K2" s="1">
        <f>J2-VLOOKUP(I2,$A$2:$C$246,3,FALSE)-VLOOKUP(I2,$E$2:$G$196,3,FALSE)</f>
        <v>8.0380439814814769E-2</v>
      </c>
      <c r="M2">
        <v>1</v>
      </c>
      <c r="N2" s="1">
        <v>0.43967428240740741</v>
      </c>
      <c r="O2" s="1">
        <f>N2-$M$1</f>
        <v>0.10825067129629629</v>
      </c>
      <c r="Q2">
        <v>98</v>
      </c>
      <c r="R2" s="1">
        <v>0.23318287037037036</v>
      </c>
      <c r="S2" s="1">
        <f>R2-VLOOKUP(Q2,$M$2:$O$132,3)</f>
        <v>0.12549203703703707</v>
      </c>
    </row>
    <row r="3" spans="1:19" x14ac:dyDescent="0.2">
      <c r="A3">
        <v>2</v>
      </c>
      <c r="B3" s="1">
        <v>0.40335648148148145</v>
      </c>
      <c r="C3" s="1">
        <f t="shared" ref="C3:C66" si="0">B3-$A$1</f>
        <v>7.2870370370370363E-2</v>
      </c>
      <c r="E3">
        <v>2</v>
      </c>
      <c r="F3" s="1">
        <v>0.49081221064814812</v>
      </c>
      <c r="G3" s="1">
        <f t="shared" ref="G3:G66" si="1">F3-VLOOKUP(E3,$A$2:$B$246,2,FALSE)</f>
        <v>8.7455729166666663E-2</v>
      </c>
      <c r="I3">
        <v>2</v>
      </c>
      <c r="J3" s="1">
        <v>0.24697435185185188</v>
      </c>
      <c r="K3" s="1">
        <f t="shared" ref="K3:K66" si="2">J3-VLOOKUP(I3,$A$2:$C$246,3,FALSE)-VLOOKUP(I3,$E$2:$G$196,3,FALSE)</f>
        <v>8.664825231481485E-2</v>
      </c>
      <c r="M3">
        <v>2</v>
      </c>
      <c r="N3" s="1">
        <v>0.44003337962962963</v>
      </c>
      <c r="O3" s="1">
        <f t="shared" ref="O3:O66" si="3">N3-$M$1</f>
        <v>0.1086097685185185</v>
      </c>
      <c r="Q3">
        <v>167</v>
      </c>
      <c r="R3" s="1">
        <v>0.23318287037037036</v>
      </c>
      <c r="S3" s="1">
        <f t="shared" ref="S3:S15" si="4">R3-VLOOKUP(Q3,$M$2:$O$132,3)</f>
        <v>0.12549082175925921</v>
      </c>
    </row>
    <row r="4" spans="1:19" x14ac:dyDescent="0.2">
      <c r="A4">
        <v>4</v>
      </c>
      <c r="B4" s="1">
        <v>0.4040590740740741</v>
      </c>
      <c r="C4" s="1">
        <f t="shared" si="0"/>
        <v>7.3572962962963007E-2</v>
      </c>
      <c r="E4">
        <v>4</v>
      </c>
      <c r="F4" s="1">
        <v>0.50839815972222224</v>
      </c>
      <c r="G4" s="1">
        <f t="shared" si="1"/>
        <v>0.10433908564814814</v>
      </c>
      <c r="I4">
        <v>4</v>
      </c>
      <c r="J4" s="1">
        <v>0.28142271990740741</v>
      </c>
      <c r="K4" s="1">
        <f t="shared" si="2"/>
        <v>0.10351067129629626</v>
      </c>
      <c r="M4">
        <v>4</v>
      </c>
      <c r="N4" s="1">
        <v>0.46098010416666663</v>
      </c>
      <c r="O4" s="1">
        <f t="shared" si="3"/>
        <v>0.1295564930555555</v>
      </c>
      <c r="Q4">
        <v>1</v>
      </c>
      <c r="R4" s="1">
        <v>0.23319444444444445</v>
      </c>
      <c r="S4" s="1">
        <f t="shared" si="4"/>
        <v>0.12494377314814817</v>
      </c>
    </row>
    <row r="5" spans="1:19" x14ac:dyDescent="0.2">
      <c r="A5">
        <v>7</v>
      </c>
      <c r="B5" s="1">
        <v>0.41337410879629632</v>
      </c>
      <c r="C5" s="1">
        <f t="shared" si="0"/>
        <v>8.2887997685185233E-2</v>
      </c>
      <c r="E5">
        <v>7</v>
      </c>
      <c r="F5" s="1">
        <v>0.52118229166666674</v>
      </c>
      <c r="G5" s="1">
        <f t="shared" si="1"/>
        <v>0.10780818287037042</v>
      </c>
      <c r="I5">
        <v>7</v>
      </c>
      <c r="J5" s="1">
        <v>0.32866975694444445</v>
      </c>
      <c r="K5" s="1">
        <f t="shared" si="2"/>
        <v>0.1379735763888888</v>
      </c>
      <c r="M5">
        <v>6</v>
      </c>
      <c r="N5" s="1">
        <v>0.4726740162037037</v>
      </c>
      <c r="O5" s="1">
        <f t="shared" si="3"/>
        <v>0.14125040509259257</v>
      </c>
      <c r="Q5">
        <v>2</v>
      </c>
      <c r="R5" s="1">
        <v>0.23319444444444445</v>
      </c>
      <c r="S5" s="1">
        <f t="shared" si="4"/>
        <v>0.12458467592592595</v>
      </c>
    </row>
    <row r="6" spans="1:19" x14ac:dyDescent="0.2">
      <c r="A6">
        <v>8</v>
      </c>
      <c r="B6" s="1">
        <v>0.41435185185185186</v>
      </c>
      <c r="C6" s="1">
        <f t="shared" si="0"/>
        <v>8.3865740740740768E-2</v>
      </c>
      <c r="E6">
        <v>8</v>
      </c>
      <c r="F6" s="1">
        <v>0.53543511574074076</v>
      </c>
      <c r="G6" s="1">
        <f t="shared" si="1"/>
        <v>0.1210832638888889</v>
      </c>
      <c r="I6">
        <v>8</v>
      </c>
      <c r="J6" s="1">
        <v>0.32828009259259261</v>
      </c>
      <c r="K6" s="1">
        <f t="shared" si="2"/>
        <v>0.12333108796296294</v>
      </c>
      <c r="M6">
        <v>7</v>
      </c>
      <c r="N6" s="1">
        <v>0.4665698148148148</v>
      </c>
      <c r="O6" s="1">
        <f t="shared" si="3"/>
        <v>0.13514620370370367</v>
      </c>
      <c r="Q6">
        <v>324</v>
      </c>
      <c r="R6" s="1">
        <v>0.23320601851851852</v>
      </c>
      <c r="S6" s="1">
        <f t="shared" si="4"/>
        <v>0.1254852662037037</v>
      </c>
    </row>
    <row r="7" spans="1:19" x14ac:dyDescent="0.2">
      <c r="A7">
        <v>9</v>
      </c>
      <c r="B7" s="1">
        <v>0.41121527777777778</v>
      </c>
      <c r="C7" s="1">
        <f t="shared" si="0"/>
        <v>8.0729166666666685E-2</v>
      </c>
      <c r="E7">
        <v>9</v>
      </c>
      <c r="F7" s="1">
        <v>0.55782283564814816</v>
      </c>
      <c r="G7" s="1">
        <f t="shared" si="1"/>
        <v>0.14660755787037039</v>
      </c>
      <c r="I7">
        <v>9</v>
      </c>
      <c r="J7" s="1">
        <v>0.33835074074074073</v>
      </c>
      <c r="K7" s="1">
        <f t="shared" si="2"/>
        <v>0.11101401620370366</v>
      </c>
      <c r="M7">
        <v>8</v>
      </c>
      <c r="N7" s="1">
        <v>0.46659263888888886</v>
      </c>
      <c r="O7" s="1">
        <f t="shared" si="3"/>
        <v>0.13516902777777773</v>
      </c>
      <c r="Q7">
        <v>303</v>
      </c>
      <c r="R7" s="1">
        <v>0.25254629629629627</v>
      </c>
      <c r="S7" s="1">
        <f t="shared" si="4"/>
        <v>0.14376722222222221</v>
      </c>
    </row>
    <row r="8" spans="1:19" x14ac:dyDescent="0.2">
      <c r="A8">
        <v>10</v>
      </c>
      <c r="B8" s="1">
        <v>0.41099416666666672</v>
      </c>
      <c r="C8" s="1">
        <f t="shared" si="0"/>
        <v>8.0508055555555624E-2</v>
      </c>
      <c r="E8">
        <v>10</v>
      </c>
      <c r="F8" s="1">
        <v>0.52892534722222229</v>
      </c>
      <c r="G8" s="1">
        <f t="shared" si="1"/>
        <v>0.11793118055555557</v>
      </c>
      <c r="I8">
        <v>10</v>
      </c>
      <c r="J8" s="1">
        <v>0.31837031249999997</v>
      </c>
      <c r="K8" s="1">
        <f t="shared" si="2"/>
        <v>0.11993107638888878</v>
      </c>
      <c r="M8">
        <v>9</v>
      </c>
      <c r="N8" s="1">
        <v>0.45318880787037036</v>
      </c>
      <c r="O8" s="1">
        <f t="shared" si="3"/>
        <v>0.12176519675925923</v>
      </c>
      <c r="Q8">
        <v>78</v>
      </c>
      <c r="R8" s="1">
        <v>0.25354166666666667</v>
      </c>
      <c r="S8" s="1">
        <f t="shared" si="4"/>
        <v>0.14582251157407405</v>
      </c>
    </row>
    <row r="9" spans="1:19" x14ac:dyDescent="0.2">
      <c r="A9">
        <v>12</v>
      </c>
      <c r="B9" s="1">
        <v>0.4184260300925926</v>
      </c>
      <c r="C9" s="1">
        <f t="shared" si="0"/>
        <v>8.7939918981481513E-2</v>
      </c>
      <c r="E9">
        <v>12</v>
      </c>
      <c r="F9" s="1">
        <v>0.5378317592592593</v>
      </c>
      <c r="G9" s="1">
        <f t="shared" si="1"/>
        <v>0.1194057291666667</v>
      </c>
      <c r="I9">
        <v>14</v>
      </c>
      <c r="J9" s="1">
        <v>0.32980346064814814</v>
      </c>
      <c r="K9" s="1">
        <f t="shared" si="2"/>
        <v>0.12416798611111107</v>
      </c>
      <c r="M9">
        <v>10</v>
      </c>
      <c r="N9" s="1">
        <v>0.45315179398148148</v>
      </c>
      <c r="O9" s="1">
        <f t="shared" si="3"/>
        <v>0.12172818287037035</v>
      </c>
      <c r="Q9">
        <v>223</v>
      </c>
      <c r="R9" s="1">
        <v>0.25991898148148146</v>
      </c>
      <c r="S9" s="1">
        <f t="shared" si="4"/>
        <v>0.14520383101851847</v>
      </c>
    </row>
    <row r="10" spans="1:19" x14ac:dyDescent="0.2">
      <c r="A10">
        <v>14</v>
      </c>
      <c r="B10" s="1">
        <v>0.41504629629629625</v>
      </c>
      <c r="C10" s="1">
        <f t="shared" si="0"/>
        <v>8.4560185185185155E-2</v>
      </c>
      <c r="E10">
        <v>14</v>
      </c>
      <c r="F10" s="1">
        <v>0.53612158564814816</v>
      </c>
      <c r="G10" s="1">
        <f t="shared" si="1"/>
        <v>0.12107528935185191</v>
      </c>
      <c r="I10">
        <v>15</v>
      </c>
      <c r="J10" s="1">
        <v>0.30618517361111114</v>
      </c>
      <c r="K10" s="1">
        <f t="shared" si="2"/>
        <v>0.12268298611111106</v>
      </c>
      <c r="M10">
        <v>15</v>
      </c>
      <c r="N10" s="1">
        <v>0.44864399305555552</v>
      </c>
      <c r="O10" s="1">
        <f t="shared" si="3"/>
        <v>0.1172203819444444</v>
      </c>
      <c r="Q10">
        <v>194</v>
      </c>
      <c r="R10" s="1">
        <v>0.26619212962962963</v>
      </c>
      <c r="S10" s="1">
        <f t="shared" si="4"/>
        <v>0.15611131944444451</v>
      </c>
    </row>
    <row r="11" spans="1:19" x14ac:dyDescent="0.2">
      <c r="A11">
        <v>15</v>
      </c>
      <c r="B11" s="1">
        <v>0.40694304398148146</v>
      </c>
      <c r="C11" s="1">
        <f t="shared" si="0"/>
        <v>7.6456932870370364E-2</v>
      </c>
      <c r="E11">
        <v>15</v>
      </c>
      <c r="F11" s="1">
        <v>0.51398829861111117</v>
      </c>
      <c r="G11" s="1">
        <f t="shared" si="1"/>
        <v>0.10704525462962972</v>
      </c>
      <c r="I11">
        <v>16</v>
      </c>
      <c r="J11" s="1">
        <v>0.29824734953703702</v>
      </c>
      <c r="K11" s="1">
        <f t="shared" si="2"/>
        <v>0.11655184027777771</v>
      </c>
      <c r="M11">
        <v>16</v>
      </c>
      <c r="N11" s="1">
        <v>0.45796444444444445</v>
      </c>
      <c r="O11" s="1">
        <f t="shared" si="3"/>
        <v>0.12654083333333332</v>
      </c>
      <c r="Q11">
        <v>73</v>
      </c>
      <c r="R11" s="1">
        <v>0.27362268518518518</v>
      </c>
      <c r="S11" s="1">
        <f t="shared" si="4"/>
        <v>0.15634196759259256</v>
      </c>
    </row>
    <row r="12" spans="1:19" x14ac:dyDescent="0.2">
      <c r="A12">
        <v>16</v>
      </c>
      <c r="B12" s="1">
        <v>0.4053356481481481</v>
      </c>
      <c r="C12" s="1">
        <f t="shared" si="0"/>
        <v>7.4849537037037006E-2</v>
      </c>
      <c r="E12">
        <v>16</v>
      </c>
      <c r="F12" s="1">
        <v>0.51218162037037041</v>
      </c>
      <c r="G12" s="1">
        <f t="shared" si="1"/>
        <v>0.10684597222222231</v>
      </c>
      <c r="I12">
        <v>33</v>
      </c>
      <c r="J12" s="1">
        <v>0.38613121527777777</v>
      </c>
      <c r="K12" s="1">
        <f t="shared" si="2"/>
        <v>0.14508627314814815</v>
      </c>
      <c r="M12">
        <v>18</v>
      </c>
      <c r="N12" s="1">
        <v>0.51266214120370368</v>
      </c>
      <c r="O12" s="1">
        <f t="shared" si="3"/>
        <v>0.18123853009259255</v>
      </c>
      <c r="Q12">
        <v>293</v>
      </c>
      <c r="R12" s="1">
        <v>0.27636574074074077</v>
      </c>
      <c r="S12" s="1">
        <f t="shared" si="4"/>
        <v>0.16101314814814821</v>
      </c>
    </row>
    <row r="13" spans="1:19" x14ac:dyDescent="0.2">
      <c r="A13">
        <v>18</v>
      </c>
      <c r="B13" s="1">
        <v>0.41006944444444443</v>
      </c>
      <c r="C13" s="1">
        <f t="shared" si="0"/>
        <v>7.9583333333333339E-2</v>
      </c>
      <c r="E13">
        <v>19</v>
      </c>
      <c r="F13" s="1">
        <v>0.68258489583333326</v>
      </c>
      <c r="G13" s="1">
        <f t="shared" si="1"/>
        <v>0.19524981481481479</v>
      </c>
      <c r="I13">
        <v>45</v>
      </c>
      <c r="J13" s="1">
        <v>0.33701641203703708</v>
      </c>
      <c r="K13" s="1">
        <f t="shared" si="2"/>
        <v>0.12845032407407408</v>
      </c>
      <c r="M13">
        <v>22</v>
      </c>
      <c r="N13" s="1">
        <v>0.44874974537037038</v>
      </c>
      <c r="O13" s="1">
        <f t="shared" si="3"/>
        <v>0.11732613425925925</v>
      </c>
      <c r="Q13">
        <v>350</v>
      </c>
      <c r="R13" s="1">
        <v>0.28684027777777776</v>
      </c>
      <c r="S13" s="1">
        <f t="shared" si="4"/>
        <v>8.0543981481481508E-2</v>
      </c>
    </row>
    <row r="14" spans="1:19" x14ac:dyDescent="0.2">
      <c r="A14">
        <v>19</v>
      </c>
      <c r="B14" s="1">
        <v>0.48733508101851847</v>
      </c>
      <c r="C14" s="1">
        <f t="shared" si="0"/>
        <v>0.15684896990740738</v>
      </c>
      <c r="E14">
        <v>20</v>
      </c>
      <c r="F14" s="1">
        <v>0.55280237268518517</v>
      </c>
      <c r="G14" s="1">
        <f t="shared" si="1"/>
        <v>0.11250144675925927</v>
      </c>
      <c r="I14">
        <v>50</v>
      </c>
      <c r="J14" s="1">
        <v>0.36660619212962958</v>
      </c>
      <c r="K14" s="1">
        <f t="shared" si="2"/>
        <v>0.1442796643518518</v>
      </c>
      <c r="M14">
        <v>25</v>
      </c>
      <c r="N14" s="1">
        <v>0.48874047453703701</v>
      </c>
      <c r="O14" s="1">
        <f t="shared" si="3"/>
        <v>0.15731686342592588</v>
      </c>
      <c r="Q14">
        <v>4</v>
      </c>
      <c r="R14" s="1">
        <v>0.28684027777777776</v>
      </c>
      <c r="S14" s="1">
        <f t="shared" si="4"/>
        <v>0.15728378472222226</v>
      </c>
    </row>
    <row r="15" spans="1:19" x14ac:dyDescent="0.2">
      <c r="A15">
        <v>20</v>
      </c>
      <c r="B15" s="1">
        <v>0.4403009259259259</v>
      </c>
      <c r="C15" s="1">
        <f t="shared" si="0"/>
        <v>0.10981481481481481</v>
      </c>
      <c r="E15">
        <v>22</v>
      </c>
      <c r="F15" s="1">
        <v>0.53024076388888886</v>
      </c>
      <c r="G15" s="1">
        <f t="shared" si="1"/>
        <v>0.11510187499999996</v>
      </c>
      <c r="I15">
        <v>64</v>
      </c>
      <c r="J15" s="1">
        <v>0.34701527777777774</v>
      </c>
      <c r="K15" s="1">
        <f t="shared" si="2"/>
        <v>0.13498219907407399</v>
      </c>
      <c r="M15">
        <v>33</v>
      </c>
      <c r="N15" s="1">
        <v>0.49420572916666666</v>
      </c>
      <c r="O15" s="1">
        <f t="shared" si="3"/>
        <v>0.16278211805555554</v>
      </c>
      <c r="Q15">
        <v>87</v>
      </c>
      <c r="R15" s="1">
        <v>0.30296296296296293</v>
      </c>
      <c r="S15" s="1">
        <f t="shared" si="4"/>
        <v>0.17602255787037036</v>
      </c>
    </row>
    <row r="16" spans="1:19" x14ac:dyDescent="0.2">
      <c r="A16">
        <v>21</v>
      </c>
      <c r="B16" s="1">
        <v>0.44817009259259261</v>
      </c>
      <c r="C16" s="1">
        <f t="shared" si="0"/>
        <v>0.11768398148148151</v>
      </c>
      <c r="E16">
        <v>23</v>
      </c>
      <c r="F16" s="1">
        <v>0.53013503472222223</v>
      </c>
      <c r="G16" s="1">
        <f t="shared" si="1"/>
        <v>0.12139603009259264</v>
      </c>
      <c r="I16">
        <v>72</v>
      </c>
      <c r="J16" s="1">
        <v>0.37899005787037038</v>
      </c>
      <c r="K16" s="1">
        <f t="shared" si="2"/>
        <v>0.14345293981481477</v>
      </c>
      <c r="M16">
        <v>37</v>
      </c>
      <c r="N16" s="1">
        <v>0.48054696759259258</v>
      </c>
      <c r="O16" s="1">
        <f t="shared" si="3"/>
        <v>0.14912335648148145</v>
      </c>
      <c r="Q16">
        <v>10</v>
      </c>
      <c r="R16" s="1">
        <v>0.3069675925925926</v>
      </c>
      <c r="S16" s="1">
        <f t="shared" ref="S16:S60" si="5">R16-VLOOKUP(Q16,$M$2:$O$132,3)</f>
        <v>0.18523940972222225</v>
      </c>
    </row>
    <row r="17" spans="1:19" x14ac:dyDescent="0.2">
      <c r="A17">
        <v>22</v>
      </c>
      <c r="B17" s="1">
        <v>0.41513888888888889</v>
      </c>
      <c r="C17" s="1">
        <f t="shared" si="0"/>
        <v>8.4652777777777799E-2</v>
      </c>
      <c r="E17">
        <v>24</v>
      </c>
      <c r="F17" s="1">
        <v>0.65035075231481476</v>
      </c>
      <c r="G17" s="1">
        <f t="shared" si="1"/>
        <v>0.18997292824074069</v>
      </c>
      <c r="I17">
        <v>73</v>
      </c>
      <c r="J17" s="1">
        <v>0.27022608796296294</v>
      </c>
      <c r="K17" s="1">
        <f t="shared" si="2"/>
        <v>9.9362800925925865E-2</v>
      </c>
      <c r="M17">
        <v>39</v>
      </c>
      <c r="N17" s="1">
        <v>0.45537049768518517</v>
      </c>
      <c r="O17" s="1">
        <f t="shared" si="3"/>
        <v>0.12394688657407404</v>
      </c>
      <c r="Q17">
        <v>9</v>
      </c>
      <c r="R17" s="1">
        <v>0.3069675925925926</v>
      </c>
      <c r="S17" s="1">
        <f t="shared" si="5"/>
        <v>0.18520239583333337</v>
      </c>
    </row>
    <row r="18" spans="1:19" x14ac:dyDescent="0.2">
      <c r="A18">
        <v>23</v>
      </c>
      <c r="B18" s="1">
        <v>0.40873900462962959</v>
      </c>
      <c r="C18" s="1">
        <f t="shared" si="0"/>
        <v>7.8252893518518496E-2</v>
      </c>
      <c r="E18">
        <v>29</v>
      </c>
      <c r="F18" s="1">
        <v>0.5582226388888889</v>
      </c>
      <c r="G18" s="1">
        <f t="shared" si="1"/>
        <v>0.13426848379629636</v>
      </c>
      <c r="I18">
        <v>75</v>
      </c>
      <c r="J18" s="1">
        <v>0.33566384259259258</v>
      </c>
      <c r="K18" s="1">
        <f t="shared" si="2"/>
        <v>0.13606822916666661</v>
      </c>
      <c r="M18">
        <v>40</v>
      </c>
      <c r="N18" s="1">
        <v>0.51806047453703707</v>
      </c>
      <c r="O18" s="1">
        <f t="shared" si="3"/>
        <v>0.18663686342592595</v>
      </c>
      <c r="Q18">
        <v>215</v>
      </c>
      <c r="R18" s="1">
        <v>0.31998842592592591</v>
      </c>
      <c r="S18" s="1">
        <f t="shared" si="5"/>
        <v>0.18500072916666666</v>
      </c>
    </row>
    <row r="19" spans="1:19" x14ac:dyDescent="0.2">
      <c r="A19">
        <v>24</v>
      </c>
      <c r="B19" s="1">
        <v>0.46037782407407407</v>
      </c>
      <c r="C19" s="1">
        <f t="shared" si="0"/>
        <v>0.12989171296296298</v>
      </c>
      <c r="E19">
        <v>33</v>
      </c>
      <c r="F19" s="1">
        <v>0.57153105324074072</v>
      </c>
      <c r="G19" s="1">
        <f t="shared" si="1"/>
        <v>0.14466392361111108</v>
      </c>
      <c r="I19">
        <v>78</v>
      </c>
      <c r="J19" s="1">
        <v>0.26109989583333332</v>
      </c>
      <c r="K19" s="1">
        <f t="shared" si="2"/>
        <v>9.8710428240740666E-2</v>
      </c>
      <c r="M19">
        <v>42</v>
      </c>
      <c r="N19" s="1">
        <v>0.49813660879629634</v>
      </c>
      <c r="O19" s="1">
        <f t="shared" si="3"/>
        <v>0.16671299768518522</v>
      </c>
      <c r="Q19">
        <v>165</v>
      </c>
      <c r="R19" s="1">
        <v>0.32</v>
      </c>
      <c r="S19" s="1">
        <f t="shared" si="5"/>
        <v>0.18088638888888892</v>
      </c>
    </row>
    <row r="20" spans="1:19" x14ac:dyDescent="0.2">
      <c r="A20">
        <v>26</v>
      </c>
      <c r="B20" s="1">
        <v>0.4216961574074074</v>
      </c>
      <c r="C20" s="1">
        <f t="shared" si="0"/>
        <v>9.121004629629631E-2</v>
      </c>
      <c r="E20">
        <v>37</v>
      </c>
      <c r="F20" s="1">
        <v>0.55561850694444448</v>
      </c>
      <c r="G20" s="1">
        <f t="shared" si="1"/>
        <v>0.13177591435185187</v>
      </c>
      <c r="I20">
        <v>81</v>
      </c>
      <c r="J20" s="1">
        <v>0.39035523148148149</v>
      </c>
      <c r="K20" s="1">
        <f t="shared" si="2"/>
        <v>0.15628247685185181</v>
      </c>
      <c r="M20">
        <v>45</v>
      </c>
      <c r="N20" s="1">
        <v>0.48873239583333333</v>
      </c>
      <c r="O20" s="1">
        <f t="shared" si="3"/>
        <v>0.15730878472222221</v>
      </c>
      <c r="Q20">
        <v>132</v>
      </c>
      <c r="R20" s="1">
        <v>0.29961805555555554</v>
      </c>
      <c r="S20" s="1">
        <f t="shared" si="5"/>
        <v>0.17279458333333331</v>
      </c>
    </row>
    <row r="21" spans="1:19" x14ac:dyDescent="0.2">
      <c r="A21">
        <v>27</v>
      </c>
      <c r="B21" s="1">
        <v>0.42158564814814814</v>
      </c>
      <c r="C21" s="1">
        <f t="shared" si="0"/>
        <v>9.1099537037037048E-2</v>
      </c>
      <c r="E21">
        <v>39</v>
      </c>
      <c r="F21" s="1">
        <v>0.54736041666666668</v>
      </c>
      <c r="G21" s="1">
        <f t="shared" si="1"/>
        <v>0.13317060185185187</v>
      </c>
      <c r="I21">
        <v>86</v>
      </c>
      <c r="J21" s="1">
        <v>0.37341556712962959</v>
      </c>
      <c r="K21" s="1">
        <f t="shared" si="2"/>
        <v>0.13787443287037027</v>
      </c>
      <c r="M21">
        <v>48</v>
      </c>
      <c r="N21" s="1">
        <v>0.43789903935185182</v>
      </c>
      <c r="O21" s="1">
        <f t="shared" si="3"/>
        <v>0.10647542824074069</v>
      </c>
      <c r="Q21">
        <v>64</v>
      </c>
      <c r="R21" s="1">
        <v>0.29962962962962963</v>
      </c>
      <c r="S21" s="1">
        <f t="shared" si="5"/>
        <v>0.17280666666666672</v>
      </c>
    </row>
    <row r="22" spans="1:19" x14ac:dyDescent="0.2">
      <c r="A22">
        <v>28</v>
      </c>
      <c r="B22" s="1">
        <v>0.44184817129629628</v>
      </c>
      <c r="C22" s="1">
        <f t="shared" si="0"/>
        <v>0.11136206018518519</v>
      </c>
      <c r="E22">
        <v>40</v>
      </c>
      <c r="F22" s="1">
        <v>0.56881846064814812</v>
      </c>
      <c r="G22" s="1">
        <f t="shared" si="1"/>
        <v>0.1511324189814815</v>
      </c>
      <c r="I22">
        <v>93</v>
      </c>
      <c r="J22" s="1">
        <v>0.33956531249999999</v>
      </c>
      <c r="K22" s="1">
        <f t="shared" si="2"/>
        <v>0.12110310185185186</v>
      </c>
      <c r="M22">
        <v>50</v>
      </c>
      <c r="N22" s="1">
        <v>0.47159559027777775</v>
      </c>
      <c r="O22" s="1">
        <f t="shared" si="3"/>
        <v>0.14017197916666663</v>
      </c>
      <c r="Q22">
        <v>161</v>
      </c>
      <c r="R22" s="1">
        <v>0.32208333333333333</v>
      </c>
      <c r="S22" s="1">
        <f t="shared" si="5"/>
        <v>0.18305866898148154</v>
      </c>
    </row>
    <row r="23" spans="1:19" x14ac:dyDescent="0.2">
      <c r="A23">
        <v>29</v>
      </c>
      <c r="B23" s="1">
        <v>0.42395415509259254</v>
      </c>
      <c r="C23" s="1">
        <f t="shared" si="0"/>
        <v>9.3468043981481452E-2</v>
      </c>
      <c r="E23">
        <v>42</v>
      </c>
      <c r="F23" s="1">
        <v>0.56466692129629636</v>
      </c>
      <c r="G23" s="1">
        <f t="shared" si="1"/>
        <v>0.13928615740740746</v>
      </c>
      <c r="I23">
        <v>95</v>
      </c>
      <c r="J23" s="1">
        <v>0.38884812499999999</v>
      </c>
      <c r="K23" s="1">
        <f t="shared" si="2"/>
        <v>0.15452194444444439</v>
      </c>
      <c r="M23">
        <v>51</v>
      </c>
      <c r="N23" s="1">
        <v>0.50597769675925919</v>
      </c>
      <c r="O23" s="1">
        <f t="shared" si="3"/>
        <v>0.17455408564814806</v>
      </c>
      <c r="Q23">
        <v>143</v>
      </c>
      <c r="R23" s="1">
        <v>0.32248842592592591</v>
      </c>
      <c r="S23" s="1">
        <f t="shared" si="5"/>
        <v>0.188672650462963</v>
      </c>
    </row>
    <row r="24" spans="1:19" x14ac:dyDescent="0.2">
      <c r="A24">
        <v>31</v>
      </c>
      <c r="B24" s="1">
        <v>0.4514357638888889</v>
      </c>
      <c r="C24" s="1">
        <f t="shared" si="0"/>
        <v>0.12094965277777781</v>
      </c>
      <c r="E24">
        <v>44</v>
      </c>
      <c r="F24" s="1">
        <v>0.55075504629629635</v>
      </c>
      <c r="G24" s="1">
        <f t="shared" si="1"/>
        <v>0.1275027314814815</v>
      </c>
      <c r="I24">
        <v>98</v>
      </c>
      <c r="J24" s="1">
        <v>0.2402925810185185</v>
      </c>
      <c r="K24" s="1">
        <f t="shared" si="2"/>
        <v>8.1045370370370323E-2</v>
      </c>
      <c r="M24">
        <v>57</v>
      </c>
      <c r="N24" s="1">
        <v>0.48273914351851849</v>
      </c>
      <c r="O24" s="1">
        <f t="shared" si="3"/>
        <v>0.15131553240740736</v>
      </c>
      <c r="Q24">
        <v>6</v>
      </c>
      <c r="R24" s="1">
        <v>0.32343749999999999</v>
      </c>
      <c r="S24" s="1">
        <f t="shared" si="5"/>
        <v>0.18218709490740742</v>
      </c>
    </row>
    <row r="25" spans="1:19" x14ac:dyDescent="0.2">
      <c r="A25">
        <v>33</v>
      </c>
      <c r="B25" s="1">
        <v>0.42686712962962964</v>
      </c>
      <c r="C25" s="1">
        <f t="shared" si="0"/>
        <v>9.6381018518518546E-2</v>
      </c>
      <c r="E25">
        <v>45</v>
      </c>
      <c r="F25" s="1">
        <v>0.53905219907407409</v>
      </c>
      <c r="G25" s="1">
        <f t="shared" si="1"/>
        <v>0.11776168981481488</v>
      </c>
      <c r="I25">
        <v>103</v>
      </c>
      <c r="J25" s="1">
        <v>0.30395261574074073</v>
      </c>
      <c r="K25" s="1">
        <f t="shared" si="2"/>
        <v>0.11198519675925916</v>
      </c>
      <c r="M25">
        <v>61</v>
      </c>
      <c r="N25" s="1">
        <v>0.47118855324074072</v>
      </c>
      <c r="O25" s="1">
        <f t="shared" si="3"/>
        <v>0.13976494212962959</v>
      </c>
      <c r="Q25">
        <v>246</v>
      </c>
      <c r="R25" s="1">
        <v>0.32343749999999999</v>
      </c>
      <c r="S25" s="1">
        <f t="shared" si="5"/>
        <v>0.18216209490740742</v>
      </c>
    </row>
    <row r="26" spans="1:19" x14ac:dyDescent="0.2">
      <c r="A26">
        <v>37</v>
      </c>
      <c r="B26" s="1">
        <v>0.4238425925925926</v>
      </c>
      <c r="C26" s="1">
        <f t="shared" si="0"/>
        <v>9.3356481481481512E-2</v>
      </c>
      <c r="E26">
        <v>48</v>
      </c>
      <c r="F26" s="1">
        <v>0.49571821759259255</v>
      </c>
      <c r="G26" s="1">
        <f t="shared" si="1"/>
        <v>9.050988425925921E-2</v>
      </c>
      <c r="I26">
        <v>106</v>
      </c>
      <c r="J26" s="1">
        <v>0.33479437499999998</v>
      </c>
      <c r="K26" s="1">
        <f t="shared" si="2"/>
        <v>0.135181574074074</v>
      </c>
      <c r="M26">
        <v>64</v>
      </c>
      <c r="N26" s="1">
        <v>0.45824657407407404</v>
      </c>
      <c r="O26" s="1">
        <f t="shared" si="3"/>
        <v>0.12682296296296292</v>
      </c>
      <c r="Q26">
        <v>183</v>
      </c>
      <c r="R26" s="1">
        <v>0.32363425925925926</v>
      </c>
      <c r="S26" s="1">
        <f t="shared" si="5"/>
        <v>0.19437791666666671</v>
      </c>
    </row>
    <row r="27" spans="1:19" x14ac:dyDescent="0.2">
      <c r="A27">
        <v>38</v>
      </c>
      <c r="B27" s="1">
        <v>0.47775343750000004</v>
      </c>
      <c r="C27" s="1">
        <f t="shared" si="0"/>
        <v>0.14726732638888895</v>
      </c>
      <c r="E27">
        <v>50</v>
      </c>
      <c r="F27" s="1">
        <v>0.55281263888888887</v>
      </c>
      <c r="G27" s="1">
        <f t="shared" si="1"/>
        <v>0.1343172685185185</v>
      </c>
      <c r="I27">
        <v>119</v>
      </c>
      <c r="J27" s="1">
        <v>0.3749731828703704</v>
      </c>
      <c r="K27" s="1">
        <f t="shared" si="2"/>
        <v>0.15957255787037034</v>
      </c>
      <c r="M27">
        <v>65</v>
      </c>
      <c r="N27" s="1">
        <v>0.50327047453703699</v>
      </c>
      <c r="O27" s="1">
        <f t="shared" si="3"/>
        <v>0.17184686342592587</v>
      </c>
      <c r="Q27">
        <v>7</v>
      </c>
      <c r="R27" s="1">
        <v>0.32400462962962967</v>
      </c>
      <c r="S27" s="1">
        <f t="shared" si="5"/>
        <v>0.188858425925926</v>
      </c>
    </row>
    <row r="28" spans="1:19" x14ac:dyDescent="0.2">
      <c r="A28">
        <v>39</v>
      </c>
      <c r="B28" s="1">
        <v>0.41418981481481482</v>
      </c>
      <c r="C28" s="1">
        <f t="shared" si="0"/>
        <v>8.3703703703703725E-2</v>
      </c>
      <c r="E28">
        <v>53</v>
      </c>
      <c r="F28" s="1">
        <v>0.59648151620370371</v>
      </c>
      <c r="G28" s="1">
        <f t="shared" si="1"/>
        <v>0.14921623842592596</v>
      </c>
      <c r="I28">
        <v>121</v>
      </c>
      <c r="J28" s="1">
        <v>0.41476291666666665</v>
      </c>
      <c r="K28" s="1">
        <f t="shared" si="2"/>
        <v>0.16401593749999993</v>
      </c>
      <c r="M28">
        <v>72</v>
      </c>
      <c r="N28" s="1">
        <v>0.48121167824074074</v>
      </c>
      <c r="O28" s="1">
        <f t="shared" si="3"/>
        <v>0.14978806712962961</v>
      </c>
      <c r="Q28">
        <v>8</v>
      </c>
      <c r="R28" s="1">
        <v>0.32401620370370371</v>
      </c>
      <c r="S28" s="1">
        <f t="shared" si="5"/>
        <v>0.18884717592592598</v>
      </c>
    </row>
    <row r="29" spans="1:19" x14ac:dyDescent="0.2">
      <c r="A29">
        <v>40</v>
      </c>
      <c r="B29" s="1">
        <v>0.41768604166666662</v>
      </c>
      <c r="C29" s="1">
        <f t="shared" si="0"/>
        <v>8.7199930555555527E-2</v>
      </c>
      <c r="E29">
        <v>59</v>
      </c>
      <c r="F29" s="1">
        <v>0.70111341435185182</v>
      </c>
      <c r="G29" s="1">
        <f t="shared" si="1"/>
        <v>0.25665313657407407</v>
      </c>
      <c r="I29">
        <v>125</v>
      </c>
      <c r="J29" s="1">
        <v>0.36460509259259261</v>
      </c>
      <c r="K29" s="1">
        <f t="shared" si="2"/>
        <v>0.13141270833333329</v>
      </c>
      <c r="M29">
        <v>73</v>
      </c>
      <c r="N29" s="1">
        <v>0.44870432870370375</v>
      </c>
      <c r="O29" s="1">
        <f t="shared" si="3"/>
        <v>0.11728071759259262</v>
      </c>
      <c r="Q29">
        <v>210</v>
      </c>
      <c r="R29" s="1">
        <v>0.32552083333333331</v>
      </c>
      <c r="S29" s="1">
        <f t="shared" si="5"/>
        <v>0.19031390046296293</v>
      </c>
    </row>
    <row r="30" spans="1:19" x14ac:dyDescent="0.2">
      <c r="A30">
        <v>41</v>
      </c>
      <c r="B30" s="1">
        <v>0.42638888888888887</v>
      </c>
      <c r="C30" s="1">
        <f t="shared" si="0"/>
        <v>9.5902777777777781E-2</v>
      </c>
      <c r="E30">
        <v>61</v>
      </c>
      <c r="F30" s="1">
        <v>0.55139793981481489</v>
      </c>
      <c r="G30" s="1">
        <f t="shared" si="1"/>
        <v>0.13354781250000008</v>
      </c>
      <c r="I30">
        <v>132</v>
      </c>
      <c r="J30" s="1">
        <v>0.34698895833333337</v>
      </c>
      <c r="K30" s="1">
        <f t="shared" si="2"/>
        <v>0.13494377314814821</v>
      </c>
      <c r="M30">
        <v>75</v>
      </c>
      <c r="N30" s="1">
        <v>0.46836412037037034</v>
      </c>
      <c r="O30" s="1">
        <f t="shared" si="3"/>
        <v>0.13694050925925921</v>
      </c>
      <c r="Q30">
        <v>207</v>
      </c>
      <c r="R30" s="1">
        <v>0.33796296296296297</v>
      </c>
      <c r="S30" s="1">
        <f t="shared" si="5"/>
        <v>0.22071246527777783</v>
      </c>
    </row>
    <row r="31" spans="1:19" x14ac:dyDescent="0.2">
      <c r="A31">
        <v>42</v>
      </c>
      <c r="B31" s="1">
        <v>0.4253807638888889</v>
      </c>
      <c r="C31" s="1">
        <f t="shared" si="0"/>
        <v>9.489465277777781E-2</v>
      </c>
      <c r="E31">
        <v>62</v>
      </c>
      <c r="F31" s="1">
        <v>0.62881335648148151</v>
      </c>
      <c r="G31" s="1">
        <f t="shared" si="1"/>
        <v>0.19850969907407406</v>
      </c>
      <c r="I31">
        <v>135</v>
      </c>
      <c r="J31" s="1">
        <v>0.36460025462962964</v>
      </c>
      <c r="K31" s="1">
        <f t="shared" si="2"/>
        <v>0.13141081018518513</v>
      </c>
      <c r="M31">
        <v>78</v>
      </c>
      <c r="N31" s="1">
        <v>0.43914276620370374</v>
      </c>
      <c r="O31" s="1">
        <f t="shared" si="3"/>
        <v>0.10771915509259261</v>
      </c>
      <c r="Q31">
        <v>195</v>
      </c>
      <c r="R31" s="1">
        <v>0.34581018518518519</v>
      </c>
      <c r="S31" s="1">
        <f t="shared" si="5"/>
        <v>0.19483939814814816</v>
      </c>
    </row>
    <row r="32" spans="1:19" x14ac:dyDescent="0.2">
      <c r="A32">
        <v>43</v>
      </c>
      <c r="B32" s="1">
        <v>0.43071759259259257</v>
      </c>
      <c r="C32" s="1">
        <f t="shared" si="0"/>
        <v>0.10023148148148148</v>
      </c>
      <c r="E32">
        <v>64</v>
      </c>
      <c r="F32" s="1">
        <v>0.54251918981481484</v>
      </c>
      <c r="G32" s="1">
        <f t="shared" si="1"/>
        <v>0.13917591435185189</v>
      </c>
      <c r="I32">
        <v>137</v>
      </c>
      <c r="J32" s="1">
        <v>0.26298296296296297</v>
      </c>
      <c r="K32" s="1">
        <f t="shared" si="2"/>
        <v>0.11952350694444447</v>
      </c>
      <c r="M32">
        <v>80</v>
      </c>
      <c r="N32" s="1">
        <v>0.48533060185185189</v>
      </c>
      <c r="O32" s="1">
        <f t="shared" si="3"/>
        <v>0.15390699074074077</v>
      </c>
      <c r="Q32">
        <v>156</v>
      </c>
      <c r="R32" s="1">
        <v>0.35263888888888889</v>
      </c>
      <c r="S32" s="1">
        <f t="shared" si="5"/>
        <v>0.21369121527777785</v>
      </c>
    </row>
    <row r="33" spans="1:19" x14ac:dyDescent="0.2">
      <c r="A33">
        <v>44</v>
      </c>
      <c r="B33" s="1">
        <v>0.42325231481481485</v>
      </c>
      <c r="C33" s="1">
        <f t="shared" si="0"/>
        <v>9.2766203703703753E-2</v>
      </c>
      <c r="E33">
        <v>65</v>
      </c>
      <c r="F33" s="1">
        <v>0.61500733796296292</v>
      </c>
      <c r="G33" s="1">
        <f t="shared" si="1"/>
        <v>0.17760635416666665</v>
      </c>
      <c r="I33">
        <v>138</v>
      </c>
      <c r="J33" s="1">
        <v>0.35865870370370367</v>
      </c>
      <c r="K33" s="1">
        <f t="shared" si="2"/>
        <v>0.14658792824074068</v>
      </c>
      <c r="M33">
        <v>81</v>
      </c>
      <c r="N33" s="1">
        <v>0.50321386574074067</v>
      </c>
      <c r="O33" s="1">
        <f t="shared" si="3"/>
        <v>0.17179025462962955</v>
      </c>
      <c r="Q33">
        <v>257</v>
      </c>
      <c r="R33" s="1">
        <v>0.35263888888888889</v>
      </c>
      <c r="S33" s="1">
        <f t="shared" si="5"/>
        <v>0.21367488425925929</v>
      </c>
    </row>
    <row r="34" spans="1:19" x14ac:dyDescent="0.2">
      <c r="A34">
        <v>45</v>
      </c>
      <c r="B34" s="1">
        <v>0.4212905092592592</v>
      </c>
      <c r="C34" s="1">
        <f t="shared" si="0"/>
        <v>9.0804398148148113E-2</v>
      </c>
      <c r="E34">
        <v>66</v>
      </c>
      <c r="F34" s="1">
        <v>0.65035078703703697</v>
      </c>
      <c r="G34" s="1">
        <f t="shared" si="1"/>
        <v>0.18993646990740737</v>
      </c>
      <c r="I34">
        <v>139</v>
      </c>
      <c r="J34" s="1">
        <v>0.33955666666666667</v>
      </c>
      <c r="K34" s="1">
        <f t="shared" si="2"/>
        <v>0.12110059027777775</v>
      </c>
      <c r="M34">
        <v>84</v>
      </c>
      <c r="N34" s="1">
        <v>0.45051914351851852</v>
      </c>
      <c r="O34" s="1">
        <f t="shared" si="3"/>
        <v>0.11909553240740739</v>
      </c>
      <c r="Q34">
        <v>216</v>
      </c>
      <c r="R34" s="1">
        <v>0.36344907407407406</v>
      </c>
      <c r="S34" s="1">
        <f t="shared" si="5"/>
        <v>0.20363255787037038</v>
      </c>
    </row>
    <row r="35" spans="1:19" x14ac:dyDescent="0.2">
      <c r="A35">
        <v>47</v>
      </c>
      <c r="B35" s="1">
        <v>0.4401482986111111</v>
      </c>
      <c r="C35" s="1">
        <f t="shared" si="0"/>
        <v>0.10966218750000001</v>
      </c>
      <c r="E35">
        <v>69</v>
      </c>
      <c r="F35" s="1">
        <v>0.61072688657407415</v>
      </c>
      <c r="G35" s="1">
        <f t="shared" si="1"/>
        <v>0.16894468750000008</v>
      </c>
      <c r="I35">
        <v>140</v>
      </c>
      <c r="J35" s="1">
        <v>0.35180303240740746</v>
      </c>
      <c r="K35" s="1">
        <f t="shared" si="2"/>
        <v>0.12381267361111115</v>
      </c>
      <c r="M35">
        <v>86</v>
      </c>
      <c r="N35" s="1">
        <v>0.48118833333333333</v>
      </c>
      <c r="O35" s="1">
        <f t="shared" si="3"/>
        <v>0.1497647222222222</v>
      </c>
      <c r="Q35">
        <v>86</v>
      </c>
      <c r="R35" s="1">
        <v>0.36458333333333331</v>
      </c>
      <c r="S35" s="1">
        <f t="shared" si="5"/>
        <v>0.21481861111111111</v>
      </c>
    </row>
    <row r="36" spans="1:19" x14ac:dyDescent="0.2">
      <c r="A36">
        <v>48</v>
      </c>
      <c r="B36" s="1">
        <v>0.40520833333333334</v>
      </c>
      <c r="C36" s="1">
        <f t="shared" si="0"/>
        <v>7.4722222222222245E-2</v>
      </c>
      <c r="E36">
        <v>71</v>
      </c>
      <c r="F36" s="1">
        <v>0.69289331018518519</v>
      </c>
      <c r="G36" s="1">
        <f t="shared" si="1"/>
        <v>0.23369151620370371</v>
      </c>
      <c r="I36">
        <v>143</v>
      </c>
      <c r="J36" s="1">
        <v>0.32944716435185184</v>
      </c>
      <c r="K36" s="1">
        <f t="shared" si="2"/>
        <v>0.12750648148148142</v>
      </c>
      <c r="M36">
        <v>87</v>
      </c>
      <c r="N36" s="1">
        <v>0.45836401620370371</v>
      </c>
      <c r="O36" s="1">
        <f t="shared" si="3"/>
        <v>0.12694040509259258</v>
      </c>
      <c r="Q36">
        <v>72</v>
      </c>
      <c r="R36" s="1">
        <v>0.37237268518518518</v>
      </c>
      <c r="S36" s="1">
        <f t="shared" si="5"/>
        <v>0.22258461805555557</v>
      </c>
    </row>
    <row r="37" spans="1:19" x14ac:dyDescent="0.2">
      <c r="A37">
        <v>49</v>
      </c>
      <c r="B37" s="1">
        <v>0.49087112268518518</v>
      </c>
      <c r="C37" s="1">
        <f t="shared" si="0"/>
        <v>0.16038501157407409</v>
      </c>
      <c r="E37">
        <v>72</v>
      </c>
      <c r="F37" s="1">
        <v>0.5660232291666667</v>
      </c>
      <c r="G37" s="1">
        <f t="shared" si="1"/>
        <v>0.13530686342592596</v>
      </c>
      <c r="I37">
        <v>144</v>
      </c>
      <c r="J37" s="1">
        <v>0.27952185185185185</v>
      </c>
      <c r="K37" s="1">
        <f t="shared" si="2"/>
        <v>0.10225984953703698</v>
      </c>
      <c r="M37">
        <v>91</v>
      </c>
      <c r="N37" s="1">
        <v>0.47976809027777773</v>
      </c>
      <c r="O37" s="1">
        <f t="shared" si="3"/>
        <v>0.1483444791666666</v>
      </c>
      <c r="Q37">
        <v>229</v>
      </c>
      <c r="R37" s="1">
        <v>0.3737847222222222</v>
      </c>
      <c r="S37" s="1">
        <f t="shared" si="5"/>
        <v>0.22903523148148147</v>
      </c>
    </row>
    <row r="38" spans="1:19" x14ac:dyDescent="0.2">
      <c r="A38">
        <v>50</v>
      </c>
      <c r="B38" s="1">
        <v>0.41849537037037038</v>
      </c>
      <c r="C38" s="1">
        <f t="shared" si="0"/>
        <v>8.8009259259259287E-2</v>
      </c>
      <c r="E38">
        <v>73</v>
      </c>
      <c r="F38" s="1">
        <v>0.50134939814814816</v>
      </c>
      <c r="G38" s="1">
        <f t="shared" si="1"/>
        <v>9.8089016203703694E-2</v>
      </c>
      <c r="I38">
        <v>148</v>
      </c>
      <c r="J38" s="1">
        <v>0.37497313657407405</v>
      </c>
      <c r="K38" s="1">
        <f t="shared" si="2"/>
        <v>0.14237415509259249</v>
      </c>
      <c r="M38">
        <v>95</v>
      </c>
      <c r="N38" s="1">
        <v>0.50182531249999995</v>
      </c>
      <c r="O38" s="1">
        <f t="shared" si="3"/>
        <v>0.17040170138888883</v>
      </c>
      <c r="Q38">
        <v>25</v>
      </c>
      <c r="R38" s="1">
        <v>0.37486111111111109</v>
      </c>
      <c r="S38" s="1">
        <f t="shared" si="5"/>
        <v>0.21754424768518521</v>
      </c>
    </row>
    <row r="39" spans="1:19" x14ac:dyDescent="0.2">
      <c r="A39">
        <v>51</v>
      </c>
      <c r="B39" s="1">
        <v>0.43576846064814817</v>
      </c>
      <c r="C39" s="1">
        <f t="shared" si="0"/>
        <v>0.10528234953703708</v>
      </c>
      <c r="E39">
        <v>75</v>
      </c>
      <c r="F39" s="1">
        <v>0.53008172453703706</v>
      </c>
      <c r="G39" s="1">
        <f t="shared" si="1"/>
        <v>0.117525300925926</v>
      </c>
      <c r="I39">
        <v>149</v>
      </c>
      <c r="J39" s="1">
        <v>0.38614136574074071</v>
      </c>
      <c r="K39" s="1">
        <f t="shared" si="2"/>
        <v>0.14504538194444438</v>
      </c>
      <c r="M39">
        <v>98</v>
      </c>
      <c r="N39" s="1">
        <v>0.43911444444444442</v>
      </c>
      <c r="O39" s="1">
        <f t="shared" si="3"/>
        <v>0.10769083333333329</v>
      </c>
      <c r="Q39">
        <v>325</v>
      </c>
      <c r="R39" s="1">
        <v>0.38542824074074072</v>
      </c>
      <c r="S39" s="1">
        <f t="shared" si="5"/>
        <v>0.23708703703703704</v>
      </c>
    </row>
    <row r="40" spans="1:19" x14ac:dyDescent="0.2">
      <c r="A40">
        <v>52</v>
      </c>
      <c r="B40" s="1">
        <v>0.44814568287037032</v>
      </c>
      <c r="C40" s="1">
        <f t="shared" si="0"/>
        <v>0.11765957175925923</v>
      </c>
      <c r="E40">
        <v>78</v>
      </c>
      <c r="F40" s="1">
        <v>0.49287557870370374</v>
      </c>
      <c r="G40" s="1">
        <f t="shared" si="1"/>
        <v>8.9499502314814849E-2</v>
      </c>
      <c r="I40">
        <v>156</v>
      </c>
      <c r="J40" s="1">
        <v>0.34994380787037033</v>
      </c>
      <c r="K40" s="1">
        <f t="shared" si="2"/>
        <v>0.12960898148148137</v>
      </c>
      <c r="M40">
        <v>100</v>
      </c>
      <c r="N40" s="1">
        <v>0.49566689814814818</v>
      </c>
      <c r="O40" s="1">
        <f t="shared" si="3"/>
        <v>0.16424328703703706</v>
      </c>
      <c r="Q40">
        <v>40</v>
      </c>
      <c r="R40" s="1">
        <v>0.38778935185185182</v>
      </c>
      <c r="S40" s="1">
        <f t="shared" si="5"/>
        <v>0.20115248842592587</v>
      </c>
    </row>
    <row r="41" spans="1:19" x14ac:dyDescent="0.2">
      <c r="A41">
        <v>53</v>
      </c>
      <c r="B41" s="1">
        <v>0.44726527777777775</v>
      </c>
      <c r="C41" s="1">
        <f t="shared" si="0"/>
        <v>0.11677916666666666</v>
      </c>
      <c r="E41">
        <v>79</v>
      </c>
      <c r="F41" s="1">
        <v>0.56958839120370375</v>
      </c>
      <c r="G41" s="1">
        <f t="shared" si="1"/>
        <v>0.14422203703703712</v>
      </c>
      <c r="I41">
        <v>157</v>
      </c>
      <c r="J41" s="1">
        <v>0.38488552083333333</v>
      </c>
      <c r="K41" s="1">
        <f t="shared" si="2"/>
        <v>0.16113417824074072</v>
      </c>
      <c r="M41">
        <v>101</v>
      </c>
      <c r="N41" s="1">
        <v>0.47405146990740743</v>
      </c>
      <c r="O41" s="1">
        <f t="shared" si="3"/>
        <v>0.1426278587962963</v>
      </c>
      <c r="Q41">
        <v>149</v>
      </c>
      <c r="R41" s="1">
        <v>0.4050347222222222</v>
      </c>
      <c r="S41" s="1">
        <f t="shared" si="5"/>
        <v>0.24228115740740741</v>
      </c>
    </row>
    <row r="42" spans="1:19" x14ac:dyDescent="0.2">
      <c r="A42">
        <v>54</v>
      </c>
      <c r="B42" s="1">
        <v>0.4682367824074074</v>
      </c>
      <c r="C42" s="1">
        <f t="shared" si="0"/>
        <v>0.13775067129629631</v>
      </c>
      <c r="E42">
        <v>80</v>
      </c>
      <c r="F42" s="1">
        <v>0.56781731481481479</v>
      </c>
      <c r="G42" s="1">
        <f t="shared" si="1"/>
        <v>0.14099306712962961</v>
      </c>
      <c r="I42">
        <v>160</v>
      </c>
      <c r="J42" s="1">
        <v>0.30907579861111112</v>
      </c>
      <c r="K42" s="1">
        <f t="shared" si="2"/>
        <v>0.11066275462962955</v>
      </c>
      <c r="M42">
        <v>106</v>
      </c>
      <c r="N42" s="1">
        <v>0.4683685763888889</v>
      </c>
      <c r="O42" s="1">
        <f t="shared" si="3"/>
        <v>0.13694496527777777</v>
      </c>
      <c r="Q42">
        <v>33</v>
      </c>
      <c r="R42" s="1">
        <v>0.4050347222222222</v>
      </c>
      <c r="S42" s="1">
        <f t="shared" si="5"/>
        <v>0.24225260416666666</v>
      </c>
    </row>
    <row r="43" spans="1:19" x14ac:dyDescent="0.2">
      <c r="A43">
        <v>55</v>
      </c>
      <c r="B43" s="1">
        <v>0.46827028935185183</v>
      </c>
      <c r="C43" s="1">
        <f t="shared" si="0"/>
        <v>0.13778417824074074</v>
      </c>
      <c r="E43">
        <v>81</v>
      </c>
      <c r="F43" s="1">
        <v>0.56455886574074077</v>
      </c>
      <c r="G43" s="1">
        <f t="shared" si="1"/>
        <v>0.13776578703703707</v>
      </c>
      <c r="I43">
        <v>161</v>
      </c>
      <c r="J43" s="1">
        <v>0.36257701388888885</v>
      </c>
      <c r="K43" s="1">
        <f t="shared" si="2"/>
        <v>0.14712756944444444</v>
      </c>
      <c r="M43">
        <v>114</v>
      </c>
      <c r="N43" s="1">
        <v>0.50224483796296293</v>
      </c>
      <c r="O43" s="1">
        <f t="shared" si="3"/>
        <v>0.1708212268518518</v>
      </c>
      <c r="Q43">
        <v>262</v>
      </c>
      <c r="R43" s="1">
        <v>0.41480324074074071</v>
      </c>
      <c r="S43" s="1">
        <f t="shared" si="5"/>
        <v>0.24826781250000002</v>
      </c>
    </row>
    <row r="44" spans="1:19" x14ac:dyDescent="0.2">
      <c r="A44">
        <v>59</v>
      </c>
      <c r="B44" s="1">
        <v>0.44446027777777775</v>
      </c>
      <c r="C44" s="1">
        <f t="shared" si="0"/>
        <v>0.11397416666666665</v>
      </c>
      <c r="E44">
        <v>86</v>
      </c>
      <c r="F44" s="1">
        <v>0.56602724537037041</v>
      </c>
      <c r="G44" s="1">
        <f t="shared" si="1"/>
        <v>0.13538509259259263</v>
      </c>
      <c r="I44">
        <v>164</v>
      </c>
      <c r="J44" s="1">
        <v>0.33542762731481485</v>
      </c>
      <c r="K44" s="1">
        <f t="shared" si="2"/>
        <v>0.11923660879629627</v>
      </c>
      <c r="M44">
        <v>115</v>
      </c>
      <c r="N44" s="1">
        <v>0.46989336805555554</v>
      </c>
      <c r="O44" s="1">
        <f t="shared" si="3"/>
        <v>0.13846975694444441</v>
      </c>
      <c r="Q44">
        <v>173</v>
      </c>
      <c r="R44" s="1">
        <v>0.41480324074074071</v>
      </c>
      <c r="S44" s="1">
        <f t="shared" si="5"/>
        <v>0.24822289351851851</v>
      </c>
    </row>
    <row r="45" spans="1:19" x14ac:dyDescent="0.2">
      <c r="A45">
        <v>61</v>
      </c>
      <c r="B45" s="1">
        <v>0.4178501273148148</v>
      </c>
      <c r="C45" s="1">
        <f t="shared" si="0"/>
        <v>8.7364016203703709E-2</v>
      </c>
      <c r="E45">
        <v>87</v>
      </c>
      <c r="F45" s="1">
        <v>0.52241693287037039</v>
      </c>
      <c r="G45" s="1">
        <f t="shared" si="1"/>
        <v>0.11290439814814818</v>
      </c>
      <c r="I45">
        <v>165</v>
      </c>
      <c r="J45" s="1">
        <v>0.35824405092592593</v>
      </c>
      <c r="K45" s="1">
        <f t="shared" si="2"/>
        <v>0.12726062499999996</v>
      </c>
      <c r="M45">
        <v>122</v>
      </c>
      <c r="N45" s="1">
        <v>0.48093211805555552</v>
      </c>
      <c r="O45" s="1">
        <f t="shared" si="3"/>
        <v>0.1495085069444444</v>
      </c>
      <c r="S45" s="1" t="e">
        <f t="shared" si="5"/>
        <v>#N/A</v>
      </c>
    </row>
    <row r="46" spans="1:19" x14ac:dyDescent="0.2">
      <c r="A46">
        <v>62</v>
      </c>
      <c r="B46" s="1">
        <v>0.43030365740740745</v>
      </c>
      <c r="C46" s="1">
        <f t="shared" si="0"/>
        <v>9.9817546296296356E-2</v>
      </c>
      <c r="E46">
        <v>88</v>
      </c>
      <c r="F46" s="1">
        <v>0.58337126157407404</v>
      </c>
      <c r="G46" s="1">
        <f t="shared" si="1"/>
        <v>0.15486851851851852</v>
      </c>
      <c r="I46">
        <v>167</v>
      </c>
      <c r="J46" s="1">
        <v>0.24078513888888889</v>
      </c>
      <c r="K46" s="1">
        <f t="shared" si="2"/>
        <v>8.1313506944444419E-2</v>
      </c>
      <c r="M46">
        <v>125</v>
      </c>
      <c r="N46" s="1">
        <v>0.46200251157407407</v>
      </c>
      <c r="O46" s="1">
        <f t="shared" si="3"/>
        <v>0.13057890046296294</v>
      </c>
      <c r="S46" s="1" t="e">
        <f t="shared" si="5"/>
        <v>#N/A</v>
      </c>
    </row>
    <row r="47" spans="1:19" x14ac:dyDescent="0.2">
      <c r="A47">
        <v>64</v>
      </c>
      <c r="B47" s="1">
        <v>0.40334327546296295</v>
      </c>
      <c r="C47" s="1">
        <f t="shared" si="0"/>
        <v>7.2857164351851855E-2</v>
      </c>
      <c r="E47">
        <v>91</v>
      </c>
      <c r="F47" s="1">
        <v>0.61074597222222227</v>
      </c>
      <c r="G47" s="1">
        <f t="shared" si="1"/>
        <v>0.1689447106481482</v>
      </c>
      <c r="I47">
        <v>169</v>
      </c>
      <c r="J47" s="1">
        <v>0.41460068287037039</v>
      </c>
      <c r="K47" s="1">
        <f t="shared" si="2"/>
        <v>0.16512209490740737</v>
      </c>
      <c r="M47">
        <v>130</v>
      </c>
      <c r="N47" s="1">
        <v>0.50281027777777776</v>
      </c>
      <c r="O47" s="1">
        <f t="shared" si="3"/>
        <v>0.17138666666666663</v>
      </c>
      <c r="S47" s="1" t="e">
        <f t="shared" si="5"/>
        <v>#N/A</v>
      </c>
    </row>
    <row r="48" spans="1:19" x14ac:dyDescent="0.2">
      <c r="A48">
        <v>65</v>
      </c>
      <c r="B48" s="1">
        <v>0.43740098379629627</v>
      </c>
      <c r="C48" s="1">
        <f t="shared" si="0"/>
        <v>0.10691487268518518</v>
      </c>
      <c r="E48">
        <v>92</v>
      </c>
      <c r="F48" s="1">
        <v>0.5805160416666667</v>
      </c>
      <c r="G48" s="1">
        <f t="shared" si="1"/>
        <v>0.15734770833333334</v>
      </c>
      <c r="I48">
        <v>173</v>
      </c>
      <c r="J48" s="1">
        <v>0.46167731481481483</v>
      </c>
      <c r="K48" s="1">
        <f t="shared" si="2"/>
        <v>0.18135908564814818</v>
      </c>
      <c r="M48">
        <v>132</v>
      </c>
      <c r="N48" s="1">
        <v>0.45824708333333336</v>
      </c>
      <c r="O48" s="1">
        <f t="shared" si="3"/>
        <v>0.12682347222222223</v>
      </c>
      <c r="S48" s="1" t="e">
        <f t="shared" si="5"/>
        <v>#N/A</v>
      </c>
    </row>
    <row r="49" spans="1:19" x14ac:dyDescent="0.2">
      <c r="A49">
        <v>66</v>
      </c>
      <c r="B49" s="1">
        <v>0.4604143171296296</v>
      </c>
      <c r="C49" s="1">
        <f t="shared" si="0"/>
        <v>0.12992820601851851</v>
      </c>
      <c r="E49">
        <v>93</v>
      </c>
      <c r="F49" s="1">
        <v>0.54894832175925923</v>
      </c>
      <c r="G49" s="1">
        <f t="shared" si="1"/>
        <v>0.12431059027777774</v>
      </c>
      <c r="I49">
        <v>176</v>
      </c>
      <c r="J49" s="1">
        <v>0.3646049652777778</v>
      </c>
      <c r="K49" s="1">
        <f t="shared" si="2"/>
        <v>0.13595767361111111</v>
      </c>
      <c r="M49">
        <v>135</v>
      </c>
      <c r="N49" s="1">
        <v>0.46195324074074073</v>
      </c>
      <c r="O49" s="1">
        <f t="shared" si="3"/>
        <v>0.13052962962962961</v>
      </c>
      <c r="S49" s="1" t="e">
        <f t="shared" si="5"/>
        <v>#N/A</v>
      </c>
    </row>
    <row r="50" spans="1:19" x14ac:dyDescent="0.2">
      <c r="A50">
        <v>68</v>
      </c>
      <c r="B50" s="1">
        <v>0.47198601851851851</v>
      </c>
      <c r="C50" s="1">
        <f t="shared" si="0"/>
        <v>0.14149990740740742</v>
      </c>
      <c r="E50">
        <v>95</v>
      </c>
      <c r="F50" s="1">
        <v>0.56481229166666669</v>
      </c>
      <c r="G50" s="1">
        <f t="shared" si="1"/>
        <v>0.1344688194444445</v>
      </c>
      <c r="I50">
        <v>181</v>
      </c>
      <c r="J50" s="1">
        <v>0.35217016203703705</v>
      </c>
      <c r="K50" s="1">
        <f t="shared" si="2"/>
        <v>0.14847050925925931</v>
      </c>
      <c r="M50">
        <v>137</v>
      </c>
      <c r="N50" s="1">
        <v>0.45391892361111114</v>
      </c>
      <c r="O50" s="1">
        <f t="shared" si="3"/>
        <v>0.12249531250000001</v>
      </c>
      <c r="S50" s="1" t="e">
        <f t="shared" si="5"/>
        <v>#N/A</v>
      </c>
    </row>
    <row r="51" spans="1:19" x14ac:dyDescent="0.2">
      <c r="A51">
        <v>69</v>
      </c>
      <c r="B51" s="1">
        <v>0.44178219907407407</v>
      </c>
      <c r="C51" s="1">
        <f t="shared" si="0"/>
        <v>0.11129608796296298</v>
      </c>
      <c r="E51">
        <v>97</v>
      </c>
      <c r="F51" s="1">
        <v>0.54287910879629631</v>
      </c>
      <c r="G51" s="1">
        <f t="shared" si="1"/>
        <v>0.11937631944444443</v>
      </c>
      <c r="I51">
        <v>189</v>
      </c>
      <c r="J51" s="1">
        <v>0.35866578703703705</v>
      </c>
      <c r="K51" s="1">
        <f t="shared" si="2"/>
        <v>0.14660486111111115</v>
      </c>
      <c r="M51">
        <v>138</v>
      </c>
      <c r="N51" s="1">
        <v>0.45961502314814817</v>
      </c>
      <c r="O51" s="1">
        <f t="shared" si="3"/>
        <v>0.12819141203703704</v>
      </c>
      <c r="S51" s="1" t="e">
        <f t="shared" si="5"/>
        <v>#N/A</v>
      </c>
    </row>
    <row r="52" spans="1:19" x14ac:dyDescent="0.2">
      <c r="A52">
        <v>70</v>
      </c>
      <c r="B52" s="1">
        <v>0.42131282407407405</v>
      </c>
      <c r="C52" s="1">
        <f t="shared" si="0"/>
        <v>9.0826712962962963E-2</v>
      </c>
      <c r="E52">
        <v>98</v>
      </c>
      <c r="F52" s="1">
        <v>0.48973332175925927</v>
      </c>
      <c r="G52" s="1">
        <f t="shared" si="1"/>
        <v>8.6624803240740733E-2</v>
      </c>
      <c r="I52">
        <v>192</v>
      </c>
      <c r="J52" s="1">
        <v>0.37092293981481483</v>
      </c>
      <c r="K52" s="1">
        <f t="shared" si="2"/>
        <v>0.14368107638888888</v>
      </c>
      <c r="M52">
        <v>143</v>
      </c>
      <c r="N52" s="1">
        <v>0.46523938657407404</v>
      </c>
      <c r="O52" s="1">
        <f t="shared" si="3"/>
        <v>0.13381577546296292</v>
      </c>
      <c r="S52" s="1" t="e">
        <f t="shared" si="5"/>
        <v>#N/A</v>
      </c>
    </row>
    <row r="53" spans="1:19" x14ac:dyDescent="0.2">
      <c r="A53">
        <v>71</v>
      </c>
      <c r="B53" s="1">
        <v>0.45920179398148148</v>
      </c>
      <c r="C53" s="1">
        <f t="shared" si="0"/>
        <v>0.12871568287037038</v>
      </c>
      <c r="E53">
        <v>100</v>
      </c>
      <c r="F53" s="1">
        <v>0.63951717592592594</v>
      </c>
      <c r="G53" s="1">
        <f t="shared" si="1"/>
        <v>0.20697332175925931</v>
      </c>
      <c r="I53">
        <v>193</v>
      </c>
      <c r="J53" s="1">
        <v>0.37092747685185185</v>
      </c>
      <c r="K53" s="1">
        <f t="shared" si="2"/>
        <v>0.14361910879629625</v>
      </c>
      <c r="M53">
        <v>148</v>
      </c>
      <c r="N53" s="1">
        <v>0.48835149305555553</v>
      </c>
      <c r="O53" s="1">
        <f t="shared" si="3"/>
        <v>0.1569278819444444</v>
      </c>
      <c r="S53" s="1" t="e">
        <f t="shared" si="5"/>
        <v>#N/A</v>
      </c>
    </row>
    <row r="54" spans="1:19" x14ac:dyDescent="0.2">
      <c r="A54">
        <v>72</v>
      </c>
      <c r="B54" s="1">
        <v>0.43071636574074074</v>
      </c>
      <c r="C54" s="1">
        <f t="shared" si="0"/>
        <v>0.10023025462962964</v>
      </c>
      <c r="E54">
        <v>101</v>
      </c>
      <c r="F54" s="1">
        <v>0.56830812500000005</v>
      </c>
      <c r="G54" s="1">
        <f t="shared" si="1"/>
        <v>0.11674761574074083</v>
      </c>
      <c r="I54">
        <v>194</v>
      </c>
      <c r="J54" s="1">
        <v>0.27018048611111112</v>
      </c>
      <c r="K54" s="1">
        <f t="shared" si="2"/>
        <v>0.10296009259259259</v>
      </c>
      <c r="M54">
        <v>149</v>
      </c>
      <c r="N54" s="1">
        <v>0.49417717592592592</v>
      </c>
      <c r="O54" s="1">
        <f t="shared" si="3"/>
        <v>0.16275356481481479</v>
      </c>
      <c r="S54" s="1" t="e">
        <f t="shared" si="5"/>
        <v>#N/A</v>
      </c>
    </row>
    <row r="55" spans="1:19" x14ac:dyDescent="0.2">
      <c r="A55">
        <v>73</v>
      </c>
      <c r="B55" s="1">
        <v>0.40326038194444447</v>
      </c>
      <c r="C55" s="1">
        <f t="shared" si="0"/>
        <v>7.2774270833333377E-2</v>
      </c>
      <c r="E55">
        <v>103</v>
      </c>
      <c r="F55" s="1">
        <v>0.52245353009259266</v>
      </c>
      <c r="G55" s="1">
        <f t="shared" si="1"/>
        <v>0.11922643518518522</v>
      </c>
      <c r="I55">
        <v>195</v>
      </c>
      <c r="J55" s="1">
        <v>0.3510318287037037</v>
      </c>
      <c r="K55" s="1">
        <f t="shared" si="2"/>
        <v>0.12997783564814813</v>
      </c>
      <c r="M55">
        <v>156</v>
      </c>
      <c r="N55" s="1">
        <v>0.47037128472222217</v>
      </c>
      <c r="O55" s="1">
        <f t="shared" si="3"/>
        <v>0.13894767361111104</v>
      </c>
      <c r="S55" s="1" t="e">
        <f t="shared" si="5"/>
        <v>#N/A</v>
      </c>
    </row>
    <row r="56" spans="1:19" x14ac:dyDescent="0.2">
      <c r="A56">
        <v>74</v>
      </c>
      <c r="B56" s="1">
        <v>0.47674156249999999</v>
      </c>
      <c r="C56" s="1">
        <f t="shared" si="0"/>
        <v>0.1462554513888889</v>
      </c>
      <c r="E56">
        <v>106</v>
      </c>
      <c r="F56" s="1">
        <v>0.53009891203703707</v>
      </c>
      <c r="G56" s="1">
        <f t="shared" si="1"/>
        <v>0.1175334027777778</v>
      </c>
      <c r="I56">
        <v>196</v>
      </c>
      <c r="J56" s="1">
        <v>0.39059880787037038</v>
      </c>
      <c r="K56" s="1">
        <f t="shared" si="2"/>
        <v>0.14838972222222219</v>
      </c>
      <c r="M56">
        <v>159</v>
      </c>
      <c r="N56" s="1">
        <v>0.4389549884259259</v>
      </c>
      <c r="O56" s="1">
        <f t="shared" si="3"/>
        <v>0.10753137731481477</v>
      </c>
      <c r="S56" s="1" t="e">
        <f t="shared" si="5"/>
        <v>#N/A</v>
      </c>
    </row>
    <row r="57" spans="1:19" x14ac:dyDescent="0.2">
      <c r="A57">
        <v>75</v>
      </c>
      <c r="B57" s="1">
        <v>0.41255642361111106</v>
      </c>
      <c r="C57" s="1">
        <f t="shared" si="0"/>
        <v>8.2070312499999964E-2</v>
      </c>
      <c r="E57">
        <v>107</v>
      </c>
      <c r="F57" s="1">
        <v>0.54242664351851855</v>
      </c>
      <c r="G57" s="1">
        <f t="shared" si="1"/>
        <v>0.13054223379629631</v>
      </c>
      <c r="I57">
        <v>197</v>
      </c>
      <c r="J57" s="1">
        <v>0.3481416087962963</v>
      </c>
      <c r="K57" s="1">
        <f t="shared" si="2"/>
        <v>0.13987034722222219</v>
      </c>
      <c r="M57">
        <v>160</v>
      </c>
      <c r="N57" s="1">
        <v>0.46436366898148146</v>
      </c>
      <c r="O57" s="1">
        <f t="shared" si="3"/>
        <v>0.13294005787037033</v>
      </c>
      <c r="S57" s="1" t="e">
        <f t="shared" si="5"/>
        <v>#N/A</v>
      </c>
    </row>
    <row r="58" spans="1:19" x14ac:dyDescent="0.2">
      <c r="A58">
        <v>76</v>
      </c>
      <c r="B58" s="1">
        <v>0.44815152777777773</v>
      </c>
      <c r="C58" s="1">
        <f t="shared" si="0"/>
        <v>0.11766541666666663</v>
      </c>
      <c r="E58">
        <v>109</v>
      </c>
      <c r="F58" s="1">
        <v>0.52322177083333332</v>
      </c>
      <c r="G58" s="1">
        <f t="shared" si="1"/>
        <v>8.1986597222222235E-2</v>
      </c>
      <c r="I58">
        <v>199</v>
      </c>
      <c r="J58" s="1">
        <v>0.30883462962962965</v>
      </c>
      <c r="K58" s="1">
        <f t="shared" si="2"/>
        <v>0.11836630787037039</v>
      </c>
      <c r="M58">
        <v>161</v>
      </c>
      <c r="N58" s="1">
        <v>0.47044827546296292</v>
      </c>
      <c r="O58" s="1">
        <f t="shared" si="3"/>
        <v>0.13902466435185179</v>
      </c>
      <c r="S58" s="1" t="e">
        <f t="shared" si="5"/>
        <v>#N/A</v>
      </c>
    </row>
    <row r="59" spans="1:19" x14ac:dyDescent="0.2">
      <c r="A59">
        <v>78</v>
      </c>
      <c r="B59" s="1">
        <v>0.40337607638888889</v>
      </c>
      <c r="C59" s="1">
        <f t="shared" si="0"/>
        <v>7.2889965277777802E-2</v>
      </c>
      <c r="E59">
        <v>110</v>
      </c>
      <c r="F59" s="1">
        <v>0.62895064814814816</v>
      </c>
      <c r="G59" s="1">
        <f t="shared" si="1"/>
        <v>0.18804656250000001</v>
      </c>
      <c r="I59">
        <v>205</v>
      </c>
      <c r="J59" s="1">
        <v>0.38027924768518523</v>
      </c>
      <c r="K59" s="1">
        <f t="shared" si="2"/>
        <v>0.15302586805555551</v>
      </c>
      <c r="M59">
        <v>162</v>
      </c>
      <c r="N59" s="1">
        <v>0.49381070601851856</v>
      </c>
      <c r="O59" s="1">
        <f t="shared" si="3"/>
        <v>0.16238709490740744</v>
      </c>
      <c r="S59" s="1" t="e">
        <f t="shared" si="5"/>
        <v>#N/A</v>
      </c>
    </row>
    <row r="60" spans="1:19" x14ac:dyDescent="0.2">
      <c r="A60">
        <v>79</v>
      </c>
      <c r="B60" s="1">
        <v>0.42536635416666663</v>
      </c>
      <c r="C60" s="1">
        <f t="shared" si="0"/>
        <v>9.4880243055555535E-2</v>
      </c>
      <c r="E60">
        <v>113</v>
      </c>
      <c r="F60" s="1">
        <v>0.56475380787037033</v>
      </c>
      <c r="G60" s="1">
        <f t="shared" si="1"/>
        <v>0.14711864583333328</v>
      </c>
      <c r="I60">
        <v>207</v>
      </c>
      <c r="J60" s="1">
        <v>0.31839721064814813</v>
      </c>
      <c r="K60" s="1">
        <f t="shared" si="2"/>
        <v>0.16993579861111108</v>
      </c>
      <c r="M60">
        <v>163</v>
      </c>
      <c r="N60" s="1">
        <v>0.46282474537037038</v>
      </c>
      <c r="O60" s="1">
        <f t="shared" si="3"/>
        <v>0.13140113425925926</v>
      </c>
      <c r="S60" s="1" t="e">
        <f t="shared" si="5"/>
        <v>#N/A</v>
      </c>
    </row>
    <row r="61" spans="1:19" x14ac:dyDescent="0.2">
      <c r="A61">
        <v>80</v>
      </c>
      <c r="B61" s="1">
        <v>0.42682424768518518</v>
      </c>
      <c r="C61" s="1">
        <f t="shared" si="0"/>
        <v>9.6338136574074085E-2</v>
      </c>
      <c r="E61">
        <v>115</v>
      </c>
      <c r="F61" s="1">
        <v>0.55767372685185179</v>
      </c>
      <c r="G61" s="1">
        <f t="shared" si="1"/>
        <v>0.13992283564814806</v>
      </c>
      <c r="I61">
        <v>210</v>
      </c>
      <c r="J61" s="1">
        <v>0.30945167824074077</v>
      </c>
      <c r="K61" s="1">
        <f t="shared" si="2"/>
        <v>0.11529961805555555</v>
      </c>
      <c r="M61">
        <v>164</v>
      </c>
      <c r="N61" s="1">
        <v>0.44618826388888894</v>
      </c>
      <c r="O61" s="1">
        <f t="shared" si="3"/>
        <v>0.11476465277777781</v>
      </c>
    </row>
    <row r="62" spans="1:19" x14ac:dyDescent="0.2">
      <c r="A62">
        <v>81</v>
      </c>
      <c r="B62" s="1">
        <v>0.4267930787037037</v>
      </c>
      <c r="C62" s="1">
        <f t="shared" si="0"/>
        <v>9.6306967592592607E-2</v>
      </c>
      <c r="E62">
        <v>119</v>
      </c>
      <c r="F62" s="1">
        <v>0.54588673611111116</v>
      </c>
      <c r="G62" s="1">
        <f t="shared" si="1"/>
        <v>0.12799131944444453</v>
      </c>
      <c r="I62">
        <v>214</v>
      </c>
      <c r="J62" s="1">
        <v>0.3465563425925926</v>
      </c>
      <c r="K62" s="1">
        <f t="shared" si="2"/>
        <v>0.13417405092592588</v>
      </c>
      <c r="M62">
        <v>165</v>
      </c>
      <c r="N62" s="1">
        <v>0.47053722222222222</v>
      </c>
      <c r="O62" s="1">
        <f t="shared" si="3"/>
        <v>0.13911361111111109</v>
      </c>
    </row>
    <row r="63" spans="1:19" x14ac:dyDescent="0.2">
      <c r="A63">
        <v>83</v>
      </c>
      <c r="B63" s="1">
        <v>0.40740512731481476</v>
      </c>
      <c r="C63" s="1">
        <f t="shared" si="0"/>
        <v>7.6919016203703672E-2</v>
      </c>
      <c r="E63">
        <v>120</v>
      </c>
      <c r="F63" s="1">
        <v>0.63954943287037036</v>
      </c>
      <c r="G63" s="1">
        <f t="shared" si="1"/>
        <v>0.1970638657407407</v>
      </c>
      <c r="I63">
        <v>215</v>
      </c>
      <c r="J63" s="1">
        <v>0.33830842592592592</v>
      </c>
      <c r="K63" s="1">
        <f t="shared" si="2"/>
        <v>0.12636525462962961</v>
      </c>
      <c r="M63">
        <v>167</v>
      </c>
      <c r="N63" s="1">
        <v>0.43911565972222227</v>
      </c>
      <c r="O63" s="1">
        <f t="shared" si="3"/>
        <v>0.10769204861111115</v>
      </c>
    </row>
    <row r="64" spans="1:19" x14ac:dyDescent="0.2">
      <c r="A64">
        <v>84</v>
      </c>
      <c r="B64" s="1">
        <v>0.40713925925925926</v>
      </c>
      <c r="C64" s="1">
        <f t="shared" si="0"/>
        <v>7.6653148148148165E-2</v>
      </c>
      <c r="E64">
        <v>121</v>
      </c>
      <c r="F64" s="1">
        <v>0.58123309027777781</v>
      </c>
      <c r="G64" s="1">
        <f t="shared" si="1"/>
        <v>0.15268283564814816</v>
      </c>
      <c r="I64">
        <v>216</v>
      </c>
      <c r="J64" s="1">
        <v>0.41466063657407409</v>
      </c>
      <c r="K64" s="1">
        <f t="shared" si="2"/>
        <v>0.16521979166666667</v>
      </c>
      <c r="M64">
        <v>169</v>
      </c>
      <c r="N64" s="1">
        <v>0.49121666666666663</v>
      </c>
      <c r="O64" s="1">
        <f t="shared" si="3"/>
        <v>0.15979305555555551</v>
      </c>
    </row>
    <row r="65" spans="1:15" x14ac:dyDescent="0.2">
      <c r="A65">
        <v>85</v>
      </c>
      <c r="B65" s="1">
        <v>0.46712753472222218</v>
      </c>
      <c r="C65" s="1">
        <f t="shared" si="0"/>
        <v>0.13664142361111109</v>
      </c>
      <c r="E65">
        <v>122</v>
      </c>
      <c r="F65" s="1">
        <v>0.57482153935185187</v>
      </c>
      <c r="G65" s="1">
        <f t="shared" si="1"/>
        <v>0.14937498842592595</v>
      </c>
      <c r="I65">
        <v>223</v>
      </c>
      <c r="J65" s="1">
        <v>0.27950300925925925</v>
      </c>
      <c r="K65" s="1">
        <f t="shared" si="2"/>
        <v>0.10130247685185179</v>
      </c>
      <c r="M65">
        <v>170</v>
      </c>
      <c r="N65" s="1">
        <v>0.47127562500000003</v>
      </c>
      <c r="O65" s="1">
        <f t="shared" si="3"/>
        <v>0.1398520138888889</v>
      </c>
    </row>
    <row r="66" spans="1:15" x14ac:dyDescent="0.2">
      <c r="A66">
        <v>86</v>
      </c>
      <c r="B66" s="1">
        <v>0.43064215277777779</v>
      </c>
      <c r="C66" s="1">
        <f t="shared" si="0"/>
        <v>0.1001560416666667</v>
      </c>
      <c r="E66">
        <v>125</v>
      </c>
      <c r="F66" s="1">
        <v>0.5636784953703704</v>
      </c>
      <c r="G66" s="1">
        <f t="shared" si="1"/>
        <v>0.1382119560185186</v>
      </c>
      <c r="I66">
        <v>229</v>
      </c>
      <c r="J66" s="1">
        <v>0.37847254629629629</v>
      </c>
      <c r="K66" s="1">
        <f t="shared" si="2"/>
        <v>0.14428246527777777</v>
      </c>
      <c r="M66">
        <v>173</v>
      </c>
      <c r="N66" s="1">
        <v>0.49800395833333333</v>
      </c>
      <c r="O66" s="1">
        <f t="shared" si="3"/>
        <v>0.1665803472222222</v>
      </c>
    </row>
    <row r="67" spans="1:15" x14ac:dyDescent="0.2">
      <c r="A67">
        <v>87</v>
      </c>
      <c r="B67" s="1">
        <v>0.40951253472222221</v>
      </c>
      <c r="C67" s="1">
        <f t="shared" ref="C67:C130" si="6">B67-$A$1</f>
        <v>7.9026423611111118E-2</v>
      </c>
      <c r="E67">
        <v>126</v>
      </c>
      <c r="F67" s="1">
        <v>0.60584547453703708</v>
      </c>
      <c r="G67" s="1">
        <f t="shared" ref="G67:G130" si="7">F67-VLOOKUP(E67,$A$2:$B$246,2,FALSE)</f>
        <v>0.17893678240740746</v>
      </c>
      <c r="I67">
        <v>236</v>
      </c>
      <c r="J67" s="1">
        <v>0.39141836805555558</v>
      </c>
      <c r="K67" s="1">
        <f t="shared" ref="K67:K85" si="8">J67-VLOOKUP(I67,$A$2:$C$246,3,FALSE)-VLOOKUP(I67,$E$2:$G$196,3,FALSE)</f>
        <v>0.14946916666666665</v>
      </c>
      <c r="M67">
        <v>175</v>
      </c>
      <c r="N67" s="1">
        <v>0.4615153935185185</v>
      </c>
      <c r="O67" s="1">
        <f t="shared" ref="O67:O133" si="9">N67-$M$1</f>
        <v>0.13009178240740737</v>
      </c>
    </row>
    <row r="68" spans="1:15" x14ac:dyDescent="0.2">
      <c r="A68">
        <v>88</v>
      </c>
      <c r="B68" s="1">
        <v>0.42850274305555552</v>
      </c>
      <c r="C68" s="1">
        <f t="shared" si="6"/>
        <v>9.8016631944444432E-2</v>
      </c>
      <c r="E68">
        <v>130</v>
      </c>
      <c r="F68" s="1">
        <v>0.59759283564814814</v>
      </c>
      <c r="G68" s="1">
        <f t="shared" si="7"/>
        <v>0.17233887731481484</v>
      </c>
      <c r="I68">
        <v>237</v>
      </c>
      <c r="J68" s="1">
        <v>0.39140964120370375</v>
      </c>
      <c r="K68" s="1">
        <f t="shared" si="8"/>
        <v>0.14942267361111117</v>
      </c>
      <c r="M68">
        <v>176</v>
      </c>
      <c r="N68" s="1">
        <v>0.45264930555555555</v>
      </c>
      <c r="O68" s="1">
        <f t="shared" si="9"/>
        <v>0.12122569444444442</v>
      </c>
    </row>
    <row r="69" spans="1:15" x14ac:dyDescent="0.2">
      <c r="A69">
        <v>89</v>
      </c>
      <c r="B69" s="1">
        <v>0.4031808101851852</v>
      </c>
      <c r="C69" s="1">
        <f t="shared" si="6"/>
        <v>7.2694699074074109E-2</v>
      </c>
      <c r="E69">
        <v>132</v>
      </c>
      <c r="F69" s="1">
        <v>0.54253129629629626</v>
      </c>
      <c r="G69" s="1">
        <f t="shared" si="7"/>
        <v>0.13253621527777776</v>
      </c>
      <c r="I69">
        <v>238</v>
      </c>
      <c r="J69" s="1">
        <v>0.41464303240740735</v>
      </c>
      <c r="K69" s="1">
        <f t="shared" si="8"/>
        <v>0.16385870370370359</v>
      </c>
      <c r="M69">
        <v>177</v>
      </c>
      <c r="N69" s="1">
        <v>0.45245701388888887</v>
      </c>
      <c r="O69" s="1">
        <f t="shared" si="9"/>
        <v>0.12103340277777774</v>
      </c>
    </row>
    <row r="70" spans="1:15" x14ac:dyDescent="0.2">
      <c r="A70">
        <v>90</v>
      </c>
      <c r="B70" s="1">
        <v>0.46201559027777778</v>
      </c>
      <c r="C70" s="1">
        <f t="shared" si="6"/>
        <v>0.13152947916666669</v>
      </c>
      <c r="E70">
        <v>133</v>
      </c>
      <c r="F70" s="1">
        <v>0.54843248842592596</v>
      </c>
      <c r="G70" s="1">
        <f t="shared" si="7"/>
        <v>5.5487951388888901E-2</v>
      </c>
      <c r="I70">
        <v>244</v>
      </c>
      <c r="J70" s="1">
        <v>0.33955511574074076</v>
      </c>
      <c r="K70" s="1">
        <f t="shared" si="8"/>
        <v>0.12332127314814822</v>
      </c>
      <c r="M70">
        <v>181</v>
      </c>
      <c r="N70" s="1">
        <v>0.47216342592592592</v>
      </c>
      <c r="O70" s="1">
        <f t="shared" si="9"/>
        <v>0.14073981481481479</v>
      </c>
    </row>
    <row r="71" spans="1:15" x14ac:dyDescent="0.2">
      <c r="A71">
        <v>91</v>
      </c>
      <c r="B71" s="1">
        <v>0.44180126157407407</v>
      </c>
      <c r="C71" s="1">
        <f t="shared" si="6"/>
        <v>0.11131515046296298</v>
      </c>
      <c r="E71">
        <v>135</v>
      </c>
      <c r="F71" s="1">
        <v>0.5636755555555556</v>
      </c>
      <c r="G71" s="1">
        <f t="shared" si="7"/>
        <v>0.13834622685185188</v>
      </c>
      <c r="I71">
        <v>250</v>
      </c>
      <c r="J71" s="1">
        <v>0.3223859375</v>
      </c>
      <c r="K71" s="1">
        <f t="shared" si="8"/>
        <v>0.12979575231481483</v>
      </c>
      <c r="M71">
        <v>183</v>
      </c>
      <c r="N71" s="1">
        <v>0.46067995370370368</v>
      </c>
      <c r="O71" s="1">
        <f t="shared" si="9"/>
        <v>0.12925634259259255</v>
      </c>
    </row>
    <row r="72" spans="1:15" x14ac:dyDescent="0.2">
      <c r="A72">
        <v>92</v>
      </c>
      <c r="B72" s="1">
        <v>0.42316833333333337</v>
      </c>
      <c r="C72" s="1">
        <f t="shared" si="6"/>
        <v>9.2682222222222277E-2</v>
      </c>
      <c r="E72">
        <v>137</v>
      </c>
      <c r="F72" s="1">
        <v>0.4739455671296296</v>
      </c>
      <c r="G72" s="1">
        <f t="shared" si="7"/>
        <v>6.6368090277777736E-2</v>
      </c>
      <c r="I72">
        <v>257</v>
      </c>
      <c r="J72" s="1">
        <v>0.3499319212962963</v>
      </c>
      <c r="K72" s="1">
        <f t="shared" si="8"/>
        <v>0.12956656249999998</v>
      </c>
      <c r="M72">
        <v>188</v>
      </c>
      <c r="N72" s="1">
        <v>0.46816015046296294</v>
      </c>
      <c r="O72" s="1">
        <f t="shared" si="9"/>
        <v>0.13673653935185182</v>
      </c>
    </row>
    <row r="73" spans="1:15" x14ac:dyDescent="0.2">
      <c r="A73">
        <v>93</v>
      </c>
      <c r="B73" s="1">
        <v>0.42463773148148148</v>
      </c>
      <c r="C73" s="1">
        <f t="shared" si="6"/>
        <v>9.4151620370370392E-2</v>
      </c>
      <c r="E73">
        <v>138</v>
      </c>
      <c r="F73" s="1">
        <v>0.54255688657407408</v>
      </c>
      <c r="G73" s="1">
        <f t="shared" si="7"/>
        <v>0.1275574074074074</v>
      </c>
      <c r="I73">
        <v>260</v>
      </c>
      <c r="J73" s="1">
        <v>0.33193518518518522</v>
      </c>
      <c r="K73" s="1">
        <f t="shared" si="8"/>
        <v>0.10776935185185188</v>
      </c>
      <c r="M73">
        <v>189</v>
      </c>
      <c r="N73" s="1">
        <v>0.45960741898148144</v>
      </c>
      <c r="O73" s="1">
        <f t="shared" si="9"/>
        <v>0.12818380787037031</v>
      </c>
    </row>
    <row r="74" spans="1:15" x14ac:dyDescent="0.2">
      <c r="A74">
        <v>95</v>
      </c>
      <c r="B74" s="1">
        <v>0.43034347222222219</v>
      </c>
      <c r="C74" s="1">
        <f t="shared" si="6"/>
        <v>9.9857361111111098E-2</v>
      </c>
      <c r="E74">
        <v>139</v>
      </c>
      <c r="F74" s="1">
        <v>0.54894218750000001</v>
      </c>
      <c r="G74" s="1">
        <f t="shared" si="7"/>
        <v>0.12428800925925926</v>
      </c>
      <c r="I74">
        <v>262</v>
      </c>
      <c r="J74" s="1">
        <v>0.46171130787037035</v>
      </c>
      <c r="K74" s="1">
        <f t="shared" si="8"/>
        <v>0.1814253935185185</v>
      </c>
      <c r="M74">
        <v>192</v>
      </c>
      <c r="N74" s="1">
        <v>0.45438473379629629</v>
      </c>
      <c r="O74" s="1">
        <f t="shared" si="9"/>
        <v>0.12296112268518516</v>
      </c>
    </row>
    <row r="75" spans="1:15" x14ac:dyDescent="0.2">
      <c r="A75">
        <v>97</v>
      </c>
      <c r="B75" s="1">
        <v>0.42350278935185187</v>
      </c>
      <c r="C75" s="1">
        <f t="shared" si="6"/>
        <v>9.301667824074078E-2</v>
      </c>
      <c r="E75">
        <v>140</v>
      </c>
      <c r="F75" s="1">
        <v>0.5584764699074074</v>
      </c>
      <c r="G75" s="1">
        <f t="shared" si="7"/>
        <v>0.13676817129629626</v>
      </c>
      <c r="I75">
        <v>266</v>
      </c>
      <c r="J75" s="1">
        <v>0.34459596064814813</v>
      </c>
      <c r="K75" s="1">
        <f t="shared" si="8"/>
        <v>0.13045866898148145</v>
      </c>
      <c r="M75">
        <v>194</v>
      </c>
      <c r="N75" s="1">
        <v>0.44150442129629625</v>
      </c>
      <c r="O75" s="1">
        <f t="shared" si="9"/>
        <v>0.11008081018518512</v>
      </c>
    </row>
    <row r="76" spans="1:15" x14ac:dyDescent="0.2">
      <c r="A76">
        <v>98</v>
      </c>
      <c r="B76" s="1">
        <v>0.40310851851851853</v>
      </c>
      <c r="C76" s="1">
        <f t="shared" si="6"/>
        <v>7.2622407407407441E-2</v>
      </c>
      <c r="E76">
        <v>141</v>
      </c>
      <c r="F76" s="1">
        <v>0.55592269675925932</v>
      </c>
      <c r="G76" s="1">
        <f t="shared" si="7"/>
        <v>0.14635120370370375</v>
      </c>
      <c r="I76">
        <v>274</v>
      </c>
      <c r="J76" s="1">
        <v>0.36661607638888888</v>
      </c>
      <c r="K76" s="1">
        <f t="shared" si="8"/>
        <v>0.13950003472222217</v>
      </c>
      <c r="M76">
        <v>195</v>
      </c>
      <c r="N76" s="1">
        <v>0.48239439814814816</v>
      </c>
      <c r="O76" s="1">
        <f t="shared" si="9"/>
        <v>0.15097078703703704</v>
      </c>
    </row>
    <row r="77" spans="1:15" x14ac:dyDescent="0.2">
      <c r="A77">
        <v>99</v>
      </c>
      <c r="B77" s="1">
        <v>0.47573936342592593</v>
      </c>
      <c r="C77" s="1">
        <f t="shared" si="6"/>
        <v>0.14525325231481484</v>
      </c>
      <c r="E77">
        <v>142</v>
      </c>
      <c r="F77" s="1">
        <v>0.61022942129629631</v>
      </c>
      <c r="G77" s="1">
        <f t="shared" si="7"/>
        <v>0.18700527777777781</v>
      </c>
      <c r="I77">
        <v>279</v>
      </c>
      <c r="J77" s="1">
        <v>0.32743868055555553</v>
      </c>
      <c r="K77" s="1">
        <f t="shared" si="8"/>
        <v>0.12658619212962952</v>
      </c>
      <c r="M77">
        <v>196</v>
      </c>
      <c r="N77" s="1">
        <v>0.48834898148148148</v>
      </c>
      <c r="O77" s="1">
        <f t="shared" si="9"/>
        <v>0.15692537037037035</v>
      </c>
    </row>
    <row r="78" spans="1:15" x14ac:dyDescent="0.2">
      <c r="A78">
        <v>100</v>
      </c>
      <c r="B78" s="1">
        <v>0.43254385416666663</v>
      </c>
      <c r="C78" s="1">
        <f t="shared" si="6"/>
        <v>0.10205774305555554</v>
      </c>
      <c r="E78">
        <v>143</v>
      </c>
      <c r="F78" s="1">
        <v>0.53242679398148152</v>
      </c>
      <c r="G78" s="1">
        <f t="shared" si="7"/>
        <v>0.11993571759259264</v>
      </c>
      <c r="I78">
        <v>286</v>
      </c>
      <c r="J78" s="1">
        <v>0.28268122685185187</v>
      </c>
      <c r="K78" s="1">
        <f t="shared" si="8"/>
        <v>0.11238515046296293</v>
      </c>
      <c r="M78">
        <v>201</v>
      </c>
      <c r="N78" s="1">
        <v>0.47857861111111116</v>
      </c>
      <c r="O78" s="1">
        <f t="shared" si="9"/>
        <v>0.14715500000000004</v>
      </c>
    </row>
    <row r="79" spans="1:15" x14ac:dyDescent="0.2">
      <c r="A79">
        <v>101</v>
      </c>
      <c r="B79" s="1">
        <v>0.45156050925925922</v>
      </c>
      <c r="C79" s="1">
        <f t="shared" si="6"/>
        <v>0.12107439814814813</v>
      </c>
      <c r="E79">
        <v>144</v>
      </c>
      <c r="F79" s="1">
        <v>0.50774811342592596</v>
      </c>
      <c r="G79" s="1">
        <f t="shared" si="7"/>
        <v>0.10457535879629637</v>
      </c>
      <c r="I79">
        <v>289</v>
      </c>
      <c r="J79" s="1">
        <v>0.38974961805555552</v>
      </c>
      <c r="K79" s="1">
        <f t="shared" si="8"/>
        <v>0.15313770833333334</v>
      </c>
      <c r="M79">
        <v>204</v>
      </c>
      <c r="N79" s="1">
        <v>0.50596988425925926</v>
      </c>
      <c r="O79" s="1">
        <f t="shared" si="9"/>
        <v>0.17454627314814813</v>
      </c>
    </row>
    <row r="80" spans="1:15" x14ac:dyDescent="0.2">
      <c r="A80">
        <v>102</v>
      </c>
      <c r="B80" s="1">
        <v>0.45155699074074079</v>
      </c>
      <c r="C80" s="1">
        <f t="shared" si="6"/>
        <v>0.1210708796296297</v>
      </c>
      <c r="E80">
        <v>148</v>
      </c>
      <c r="F80" s="1">
        <v>0.56308509259259265</v>
      </c>
      <c r="G80" s="1">
        <f t="shared" si="7"/>
        <v>0.13865423611111122</v>
      </c>
      <c r="I80">
        <v>291</v>
      </c>
      <c r="J80" s="1">
        <v>0.28124854166666663</v>
      </c>
      <c r="K80" s="1">
        <f t="shared" si="8"/>
        <v>9.7339178240740676E-2</v>
      </c>
      <c r="M80">
        <v>206</v>
      </c>
      <c r="N80" s="1">
        <v>0.48702040509259259</v>
      </c>
      <c r="O80" s="1">
        <f t="shared" si="9"/>
        <v>0.15559679398148146</v>
      </c>
    </row>
    <row r="81" spans="1:15" x14ac:dyDescent="0.2">
      <c r="A81">
        <v>103</v>
      </c>
      <c r="B81" s="1">
        <v>0.40322709490740744</v>
      </c>
      <c r="C81" s="1">
        <f t="shared" si="6"/>
        <v>7.2740983796296343E-2</v>
      </c>
      <c r="E81">
        <v>149</v>
      </c>
      <c r="F81" s="1">
        <v>0.57158209490740741</v>
      </c>
      <c r="G81" s="1">
        <f t="shared" si="7"/>
        <v>0.14469013888888893</v>
      </c>
      <c r="I81">
        <v>293</v>
      </c>
      <c r="J81" s="1">
        <v>0.29382093749999999</v>
      </c>
      <c r="K81" s="1">
        <f t="shared" si="8"/>
        <v>0.11005521990740741</v>
      </c>
      <c r="M81">
        <v>207</v>
      </c>
      <c r="N81" s="1">
        <v>0.44867410879629627</v>
      </c>
      <c r="O81" s="1">
        <f t="shared" si="9"/>
        <v>0.11725049768518514</v>
      </c>
    </row>
    <row r="82" spans="1:15" x14ac:dyDescent="0.2">
      <c r="A82">
        <v>106</v>
      </c>
      <c r="B82" s="1">
        <v>0.41256550925925928</v>
      </c>
      <c r="C82" s="1">
        <f t="shared" si="6"/>
        <v>8.2079398148148186E-2</v>
      </c>
      <c r="E82">
        <v>150</v>
      </c>
      <c r="F82" s="1">
        <v>0.57276964120370366</v>
      </c>
      <c r="G82" s="1">
        <f t="shared" si="7"/>
        <v>0.14811552083333329</v>
      </c>
      <c r="I82">
        <v>303</v>
      </c>
      <c r="J82" s="1">
        <v>0.30777572916666668</v>
      </c>
      <c r="K82" s="1">
        <f t="shared" si="8"/>
        <v>9.9339791666666621E-2</v>
      </c>
      <c r="M82">
        <v>210</v>
      </c>
      <c r="N82" s="1">
        <v>0.46663054398148152</v>
      </c>
      <c r="O82" s="1">
        <f t="shared" si="9"/>
        <v>0.13520693287037039</v>
      </c>
    </row>
    <row r="83" spans="1:15" x14ac:dyDescent="0.2">
      <c r="A83">
        <v>107</v>
      </c>
      <c r="B83" s="1">
        <v>0.41188440972222223</v>
      </c>
      <c r="C83" s="1">
        <f t="shared" si="6"/>
        <v>8.1398298611111142E-2</v>
      </c>
      <c r="E83">
        <v>151</v>
      </c>
      <c r="F83" s="1">
        <v>0.57941634259259256</v>
      </c>
      <c r="G83" s="1">
        <f t="shared" si="7"/>
        <v>0.14761200231481475</v>
      </c>
      <c r="I83">
        <v>324</v>
      </c>
      <c r="J83" s="1">
        <v>0.2524910763888889</v>
      </c>
      <c r="K83" s="1">
        <f t="shared" si="8"/>
        <v>9.2990335648148181E-2</v>
      </c>
      <c r="M83">
        <v>214</v>
      </c>
      <c r="N83" s="1">
        <v>0.4761403935185185</v>
      </c>
      <c r="O83" s="1">
        <f t="shared" si="9"/>
        <v>0.14471678240740737</v>
      </c>
    </row>
    <row r="84" spans="1:15" x14ac:dyDescent="0.2">
      <c r="A84">
        <v>109</v>
      </c>
      <c r="B84" s="1">
        <v>0.44123517361111109</v>
      </c>
      <c r="C84" s="1">
        <f t="shared" si="6"/>
        <v>0.1107490625</v>
      </c>
      <c r="E84">
        <v>152</v>
      </c>
      <c r="F84" s="1">
        <v>0.67199879629629633</v>
      </c>
      <c r="G84" s="1">
        <f t="shared" si="7"/>
        <v>0.19472532407407411</v>
      </c>
      <c r="I84">
        <v>325</v>
      </c>
      <c r="J84" s="1">
        <v>0.35436740740740741</v>
      </c>
      <c r="K84" s="1">
        <f t="shared" si="8"/>
        <v>0.1424522222222222</v>
      </c>
      <c r="M84">
        <v>215</v>
      </c>
      <c r="N84" s="1">
        <v>0.46641130787037038</v>
      </c>
      <c r="O84" s="1">
        <f t="shared" si="9"/>
        <v>0.13498769675925926</v>
      </c>
    </row>
    <row r="85" spans="1:15" x14ac:dyDescent="0.2">
      <c r="A85">
        <v>110</v>
      </c>
      <c r="B85" s="1">
        <v>0.44090408564814815</v>
      </c>
      <c r="C85" s="1">
        <f t="shared" si="6"/>
        <v>0.11041797453703706</v>
      </c>
      <c r="E85">
        <v>156</v>
      </c>
      <c r="F85" s="1">
        <v>0.55082093750000005</v>
      </c>
      <c r="G85" s="1">
        <f t="shared" si="7"/>
        <v>0.13450028935185193</v>
      </c>
      <c r="I85">
        <v>348</v>
      </c>
      <c r="J85" s="1">
        <v>0.3747304398148148</v>
      </c>
      <c r="K85" s="1">
        <f t="shared" si="8"/>
        <v>0.14746363425925918</v>
      </c>
      <c r="M85">
        <v>216</v>
      </c>
      <c r="N85" s="1">
        <v>0.49124012731481481</v>
      </c>
      <c r="O85" s="1">
        <f t="shared" si="9"/>
        <v>0.15981651620370368</v>
      </c>
    </row>
    <row r="86" spans="1:15" x14ac:dyDescent="0.2">
      <c r="A86">
        <v>112</v>
      </c>
      <c r="B86" s="1">
        <v>0.42604935185185183</v>
      </c>
      <c r="C86" s="1">
        <f t="shared" si="6"/>
        <v>9.556324074074074E-2</v>
      </c>
      <c r="E86">
        <v>157</v>
      </c>
      <c r="F86" s="1">
        <v>0.5542374537037037</v>
      </c>
      <c r="G86" s="1">
        <f t="shared" si="7"/>
        <v>0.13788111111111107</v>
      </c>
      <c r="M86">
        <v>217</v>
      </c>
      <c r="N86" s="1">
        <v>0.48962753472222226</v>
      </c>
      <c r="O86" s="1">
        <f t="shared" si="9"/>
        <v>0.15820392361111113</v>
      </c>
    </row>
    <row r="87" spans="1:15" x14ac:dyDescent="0.2">
      <c r="A87">
        <v>113</v>
      </c>
      <c r="B87" s="1">
        <v>0.41763516203703704</v>
      </c>
      <c r="C87" s="1">
        <f t="shared" si="6"/>
        <v>8.7149050925925953E-2</v>
      </c>
      <c r="E87">
        <v>160</v>
      </c>
      <c r="F87" s="1">
        <v>0.52889915509259267</v>
      </c>
      <c r="G87" s="1">
        <f t="shared" si="7"/>
        <v>0.10832861111111119</v>
      </c>
      <c r="M87">
        <v>218</v>
      </c>
      <c r="N87" s="1">
        <v>0.48960697916666668</v>
      </c>
      <c r="O87" s="1">
        <f t="shared" si="9"/>
        <v>0.15818336805555555</v>
      </c>
    </row>
    <row r="88" spans="1:15" x14ac:dyDescent="0.2">
      <c r="A88">
        <v>115</v>
      </c>
      <c r="B88" s="1">
        <v>0.41775089120370373</v>
      </c>
      <c r="C88" s="1">
        <f t="shared" si="6"/>
        <v>8.7264780092592642E-2</v>
      </c>
      <c r="E88">
        <v>161</v>
      </c>
      <c r="F88" s="1">
        <v>0.54593555555555551</v>
      </c>
      <c r="G88" s="1">
        <f t="shared" si="7"/>
        <v>0.12371670138888885</v>
      </c>
      <c r="M88">
        <v>220</v>
      </c>
      <c r="N88" s="1">
        <v>0.5059778240740741</v>
      </c>
      <c r="O88" s="1">
        <f t="shared" si="9"/>
        <v>0.17455421296296297</v>
      </c>
    </row>
    <row r="89" spans="1:15" x14ac:dyDescent="0.2">
      <c r="A89">
        <v>117</v>
      </c>
      <c r="B89" s="1">
        <v>0.47781105324074075</v>
      </c>
      <c r="C89" s="1">
        <f t="shared" si="6"/>
        <v>0.14732494212962965</v>
      </c>
      <c r="E89">
        <v>162</v>
      </c>
      <c r="F89" s="1">
        <v>0.58929932870370372</v>
      </c>
      <c r="G89" s="1">
        <f t="shared" si="7"/>
        <v>0.15148668981481478</v>
      </c>
      <c r="M89">
        <v>223</v>
      </c>
      <c r="N89" s="1">
        <v>0.44613876157407412</v>
      </c>
      <c r="O89" s="1">
        <f t="shared" si="9"/>
        <v>0.11471515046296299</v>
      </c>
    </row>
    <row r="90" spans="1:15" x14ac:dyDescent="0.2">
      <c r="A90">
        <v>119</v>
      </c>
      <c r="B90" s="1">
        <v>0.41789541666666663</v>
      </c>
      <c r="C90" s="1">
        <f t="shared" si="6"/>
        <v>8.7409305555555539E-2</v>
      </c>
      <c r="E90">
        <v>164</v>
      </c>
      <c r="F90" s="1">
        <v>0.54667712962962967</v>
      </c>
      <c r="G90" s="1">
        <f t="shared" si="7"/>
        <v>0.14098273148148149</v>
      </c>
      <c r="M90">
        <v>225</v>
      </c>
      <c r="N90" s="1">
        <v>0.45782440972222221</v>
      </c>
      <c r="O90" s="1">
        <f t="shared" si="9"/>
        <v>0.12640079861111109</v>
      </c>
    </row>
    <row r="91" spans="1:15" x14ac:dyDescent="0.2">
      <c r="A91">
        <v>120</v>
      </c>
      <c r="B91" s="1">
        <v>0.44248556712962966</v>
      </c>
      <c r="C91" s="1">
        <f t="shared" si="6"/>
        <v>0.11199945601851857</v>
      </c>
      <c r="E91">
        <v>165</v>
      </c>
      <c r="F91" s="1">
        <v>0.56146953703703706</v>
      </c>
      <c r="G91" s="1">
        <f t="shared" si="7"/>
        <v>0.15184410879629628</v>
      </c>
      <c r="M91">
        <v>228</v>
      </c>
      <c r="N91" s="1">
        <v>0.46859960648148147</v>
      </c>
      <c r="O91" s="1">
        <f t="shared" si="9"/>
        <v>0.13717599537037034</v>
      </c>
    </row>
    <row r="92" spans="1:15" x14ac:dyDescent="0.2">
      <c r="A92">
        <v>121</v>
      </c>
      <c r="B92" s="1">
        <v>0.42855025462962965</v>
      </c>
      <c r="C92" s="1">
        <f t="shared" si="6"/>
        <v>9.8064143518518554E-2</v>
      </c>
      <c r="E92">
        <v>166</v>
      </c>
      <c r="F92" s="1">
        <v>0.54734563657407409</v>
      </c>
      <c r="G92" s="1">
        <f t="shared" si="7"/>
        <v>0.12644104166666664</v>
      </c>
      <c r="M92">
        <v>229</v>
      </c>
      <c r="N92" s="1">
        <v>0.47617310185185185</v>
      </c>
      <c r="O92" s="1">
        <f t="shared" si="9"/>
        <v>0.14474949074074073</v>
      </c>
    </row>
    <row r="93" spans="1:15" x14ac:dyDescent="0.2">
      <c r="A93">
        <v>122</v>
      </c>
      <c r="B93" s="1">
        <v>0.42544655092592593</v>
      </c>
      <c r="C93" s="1">
        <f t="shared" si="6"/>
        <v>9.4960439814814834E-2</v>
      </c>
      <c r="E93">
        <v>167</v>
      </c>
      <c r="F93" s="1">
        <v>0.48995774305555556</v>
      </c>
      <c r="G93" s="1">
        <f t="shared" si="7"/>
        <v>8.6807986111111124E-2</v>
      </c>
      <c r="M93">
        <v>232</v>
      </c>
      <c r="N93" s="1">
        <v>0.47340753472222219</v>
      </c>
      <c r="O93" s="1">
        <f t="shared" si="9"/>
        <v>0.14198392361111106</v>
      </c>
    </row>
    <row r="94" spans="1:15" x14ac:dyDescent="0.2">
      <c r="A94">
        <v>123</v>
      </c>
      <c r="B94" s="1">
        <v>0.5135022569444444</v>
      </c>
      <c r="C94" s="1">
        <f t="shared" si="6"/>
        <v>0.18301614583333331</v>
      </c>
      <c r="E94">
        <v>169</v>
      </c>
      <c r="F94" s="1">
        <v>0.57996469907407411</v>
      </c>
      <c r="G94" s="1">
        <f t="shared" si="7"/>
        <v>0.14644307870370371</v>
      </c>
      <c r="M94">
        <v>233</v>
      </c>
      <c r="N94" s="1">
        <v>0.4716092824074074</v>
      </c>
      <c r="O94" s="1">
        <f t="shared" si="9"/>
        <v>0.14018567129629628</v>
      </c>
    </row>
    <row r="95" spans="1:15" x14ac:dyDescent="0.2">
      <c r="A95">
        <v>124</v>
      </c>
      <c r="B95" s="1">
        <v>0.55069288194444443</v>
      </c>
      <c r="C95" s="1">
        <f t="shared" si="6"/>
        <v>0.22020677083333334</v>
      </c>
      <c r="E95">
        <v>173</v>
      </c>
      <c r="F95" s="1">
        <v>0.61080434027777775</v>
      </c>
      <c r="G95" s="1">
        <f t="shared" si="7"/>
        <v>0.15520732638888884</v>
      </c>
      <c r="M95">
        <v>235</v>
      </c>
      <c r="N95" s="1">
        <v>0.45212059027777779</v>
      </c>
      <c r="O95" s="1">
        <f t="shared" si="9"/>
        <v>0.12069697916666666</v>
      </c>
    </row>
    <row r="96" spans="1:15" x14ac:dyDescent="0.2">
      <c r="A96">
        <v>125</v>
      </c>
      <c r="B96" s="1">
        <v>0.4254665393518518</v>
      </c>
      <c r="C96" s="1">
        <f t="shared" si="6"/>
        <v>9.4980428240740711E-2</v>
      </c>
      <c r="E96">
        <v>174</v>
      </c>
      <c r="F96" s="1">
        <v>0.53893150462962958</v>
      </c>
      <c r="G96" s="1">
        <f t="shared" si="7"/>
        <v>0.12441230324074065</v>
      </c>
      <c r="M96">
        <v>241</v>
      </c>
      <c r="N96" s="1">
        <v>0.45538371527777777</v>
      </c>
      <c r="O96" s="1">
        <f t="shared" si="9"/>
        <v>0.12396010416666664</v>
      </c>
    </row>
    <row r="97" spans="1:15" x14ac:dyDescent="0.2">
      <c r="A97">
        <v>126</v>
      </c>
      <c r="B97" s="1">
        <v>0.42690869212962962</v>
      </c>
      <c r="C97" s="1">
        <f t="shared" si="6"/>
        <v>9.6422581018518527E-2</v>
      </c>
      <c r="E97">
        <v>176</v>
      </c>
      <c r="F97" s="1">
        <v>0.55913340277777779</v>
      </c>
      <c r="G97" s="1">
        <f t="shared" si="7"/>
        <v>0.14946896990740738</v>
      </c>
      <c r="M97">
        <v>246</v>
      </c>
      <c r="N97" s="1">
        <v>0.47269901620370369</v>
      </c>
      <c r="O97" s="1">
        <f t="shared" si="9"/>
        <v>0.14127540509259257</v>
      </c>
    </row>
    <row r="98" spans="1:15" x14ac:dyDescent="0.2">
      <c r="A98">
        <v>130</v>
      </c>
      <c r="B98" s="1">
        <v>0.42525395833333329</v>
      </c>
      <c r="C98" s="1">
        <f t="shared" si="6"/>
        <v>9.4767847222222201E-2</v>
      </c>
      <c r="E98">
        <v>177</v>
      </c>
      <c r="F98" s="1">
        <v>0.57724199074074078</v>
      </c>
      <c r="G98" s="1">
        <f t="shared" si="7"/>
        <v>0.15425518518518527</v>
      </c>
      <c r="M98">
        <v>252</v>
      </c>
      <c r="N98" s="1">
        <v>0.49651005787037034</v>
      </c>
      <c r="O98" s="1">
        <f t="shared" si="9"/>
        <v>0.16508644675925921</v>
      </c>
    </row>
    <row r="99" spans="1:15" x14ac:dyDescent="0.2">
      <c r="A99">
        <v>131</v>
      </c>
      <c r="B99" s="1">
        <v>0.43446895833333338</v>
      </c>
      <c r="C99" s="1">
        <f t="shared" si="6"/>
        <v>0.10398284722222229</v>
      </c>
      <c r="E99">
        <v>179</v>
      </c>
      <c r="F99" s="1">
        <v>0.54839533564814813</v>
      </c>
      <c r="G99" s="1">
        <f t="shared" si="7"/>
        <v>5.5467800925925903E-2</v>
      </c>
      <c r="M99">
        <v>253</v>
      </c>
      <c r="N99" s="1">
        <v>0.44681260416666668</v>
      </c>
      <c r="O99" s="1">
        <f t="shared" si="9"/>
        <v>0.11538899305555556</v>
      </c>
    </row>
    <row r="100" spans="1:15" x14ac:dyDescent="0.2">
      <c r="A100">
        <v>132</v>
      </c>
      <c r="B100" s="1">
        <v>0.4099950810185185</v>
      </c>
      <c r="C100" s="1">
        <f t="shared" si="6"/>
        <v>7.9508969907407412E-2</v>
      </c>
      <c r="E100">
        <v>180</v>
      </c>
      <c r="F100" s="1">
        <v>0.55776083333333337</v>
      </c>
      <c r="G100" s="1">
        <f t="shared" si="7"/>
        <v>0.14247629629629632</v>
      </c>
      <c r="M100">
        <v>256</v>
      </c>
      <c r="N100" s="1">
        <v>0.48237310185185184</v>
      </c>
      <c r="O100" s="1">
        <f t="shared" si="9"/>
        <v>0.15094949074074071</v>
      </c>
    </row>
    <row r="101" spans="1:15" x14ac:dyDescent="0.2">
      <c r="A101">
        <v>133</v>
      </c>
      <c r="B101" s="1">
        <v>0.49294453703703706</v>
      </c>
      <c r="C101" s="1">
        <f t="shared" si="6"/>
        <v>0.16245842592592596</v>
      </c>
      <c r="E101">
        <v>181</v>
      </c>
      <c r="F101" s="1">
        <v>0.53418576388888883</v>
      </c>
      <c r="G101" s="1">
        <f t="shared" si="7"/>
        <v>0.11998988425925922</v>
      </c>
      <c r="M101">
        <v>257</v>
      </c>
      <c r="N101" s="1">
        <v>0.47038761574074073</v>
      </c>
      <c r="O101" s="1">
        <f t="shared" si="9"/>
        <v>0.1389640046296296</v>
      </c>
    </row>
    <row r="102" spans="1:15" x14ac:dyDescent="0.2">
      <c r="A102">
        <v>134</v>
      </c>
      <c r="B102" s="1">
        <v>0.46710075231481479</v>
      </c>
      <c r="C102" s="1">
        <f t="shared" si="6"/>
        <v>0.1366146412037037</v>
      </c>
      <c r="E102">
        <v>185</v>
      </c>
      <c r="F102" s="1">
        <v>0.57365099537037034</v>
      </c>
      <c r="G102" s="1">
        <f t="shared" si="7"/>
        <v>0.14848280092592586</v>
      </c>
      <c r="M102">
        <v>259</v>
      </c>
      <c r="N102" s="1">
        <v>0.47339464120370373</v>
      </c>
      <c r="O102" s="1">
        <f t="shared" si="9"/>
        <v>0.1419710300925926</v>
      </c>
    </row>
    <row r="103" spans="1:15" x14ac:dyDescent="0.2">
      <c r="A103">
        <v>135</v>
      </c>
      <c r="B103" s="1">
        <v>0.42532932870370371</v>
      </c>
      <c r="C103" s="1">
        <f t="shared" si="6"/>
        <v>9.4843217592592621E-2</v>
      </c>
      <c r="E103">
        <v>186</v>
      </c>
      <c r="F103" s="1">
        <v>0.64874734953703705</v>
      </c>
      <c r="G103" s="1">
        <f t="shared" si="7"/>
        <v>0.13910248842592587</v>
      </c>
      <c r="M103">
        <v>262</v>
      </c>
      <c r="N103" s="1">
        <v>0.49795903935185182</v>
      </c>
      <c r="O103" s="1">
        <f t="shared" si="9"/>
        <v>0.16653542824074069</v>
      </c>
    </row>
    <row r="104" spans="1:15" x14ac:dyDescent="0.2">
      <c r="A104">
        <v>137</v>
      </c>
      <c r="B104" s="1">
        <v>0.40757747685185186</v>
      </c>
      <c r="C104" s="1">
        <f t="shared" si="6"/>
        <v>7.7091365740740769E-2</v>
      </c>
      <c r="E104">
        <v>189</v>
      </c>
      <c r="F104" s="1">
        <v>0.54254703703703699</v>
      </c>
      <c r="G104" s="1">
        <f t="shared" si="7"/>
        <v>0.12755276620370365</v>
      </c>
      <c r="M104">
        <v>267</v>
      </c>
      <c r="N104" s="1">
        <v>0.50227896990740739</v>
      </c>
      <c r="O104" s="1">
        <f t="shared" si="9"/>
        <v>0.17085535879629626</v>
      </c>
    </row>
    <row r="105" spans="1:15" x14ac:dyDescent="0.2">
      <c r="A105">
        <v>138</v>
      </c>
      <c r="B105" s="1">
        <v>0.41499947916666668</v>
      </c>
      <c r="C105" s="1">
        <f t="shared" si="6"/>
        <v>8.4513368055555593E-2</v>
      </c>
      <c r="E105">
        <v>190</v>
      </c>
      <c r="F105" s="1">
        <v>0.5615262152777778</v>
      </c>
      <c r="G105" s="1">
        <f t="shared" si="7"/>
        <v>0.14515453703703707</v>
      </c>
      <c r="M105">
        <v>274</v>
      </c>
      <c r="N105" s="1">
        <v>0.47859390046296296</v>
      </c>
      <c r="O105" s="1">
        <f t="shared" si="9"/>
        <v>0.14717028935185184</v>
      </c>
    </row>
    <row r="106" spans="1:15" x14ac:dyDescent="0.2">
      <c r="A106">
        <v>139</v>
      </c>
      <c r="B106" s="1">
        <v>0.42465417824074075</v>
      </c>
      <c r="C106" s="1">
        <f t="shared" si="6"/>
        <v>9.4168067129629662E-2</v>
      </c>
      <c r="E106">
        <v>191</v>
      </c>
      <c r="F106" s="1">
        <v>0.55443054398148151</v>
      </c>
      <c r="G106" s="1">
        <f t="shared" si="7"/>
        <v>0.14013978009259265</v>
      </c>
      <c r="M106">
        <v>276</v>
      </c>
      <c r="N106" s="1">
        <v>0.50094153935185182</v>
      </c>
      <c r="O106" s="1">
        <f t="shared" si="9"/>
        <v>0.16951792824074069</v>
      </c>
    </row>
    <row r="107" spans="1:15" x14ac:dyDescent="0.2">
      <c r="A107">
        <v>140</v>
      </c>
      <c r="B107" s="1">
        <v>0.42170829861111114</v>
      </c>
      <c r="C107" s="1">
        <f t="shared" si="6"/>
        <v>9.1222187500000051E-2</v>
      </c>
      <c r="E107">
        <v>192</v>
      </c>
      <c r="F107" s="1">
        <v>0.55772797453703704</v>
      </c>
      <c r="G107" s="1">
        <f t="shared" si="7"/>
        <v>0.13567065972222225</v>
      </c>
      <c r="M107">
        <v>282</v>
      </c>
      <c r="N107" s="1">
        <v>0.47867753472222224</v>
      </c>
      <c r="O107" s="1">
        <f t="shared" si="9"/>
        <v>0.14725392361111111</v>
      </c>
    </row>
    <row r="108" spans="1:15" x14ac:dyDescent="0.2">
      <c r="A108">
        <v>141</v>
      </c>
      <c r="B108" s="1">
        <v>0.40957149305555557</v>
      </c>
      <c r="C108" s="1">
        <f t="shared" si="6"/>
        <v>7.9085381944444477E-2</v>
      </c>
      <c r="E108">
        <v>193</v>
      </c>
      <c r="F108" s="1">
        <v>0.55779447916666669</v>
      </c>
      <c r="G108" s="1">
        <f t="shared" si="7"/>
        <v>0.13649997685185183</v>
      </c>
      <c r="M108">
        <v>285</v>
      </c>
      <c r="N108" s="1">
        <v>0.48973226851851853</v>
      </c>
      <c r="O108" s="1">
        <f t="shared" si="9"/>
        <v>0.1583086574074074</v>
      </c>
    </row>
    <row r="109" spans="1:15" x14ac:dyDescent="0.2">
      <c r="A109">
        <v>142</v>
      </c>
      <c r="B109" s="1">
        <v>0.4232241435185185</v>
      </c>
      <c r="C109" s="1">
        <f t="shared" si="6"/>
        <v>9.2738032407407411E-2</v>
      </c>
      <c r="E109">
        <v>194</v>
      </c>
      <c r="F109" s="1">
        <v>0.49770650462962962</v>
      </c>
      <c r="G109" s="1">
        <f t="shared" si="7"/>
        <v>9.4213321759259283E-2</v>
      </c>
      <c r="M109">
        <v>286</v>
      </c>
      <c r="N109" s="1">
        <v>0.44657237268518518</v>
      </c>
      <c r="O109" s="1">
        <f t="shared" si="9"/>
        <v>0.11514876157407405</v>
      </c>
    </row>
    <row r="110" spans="1:15" x14ac:dyDescent="0.2">
      <c r="A110">
        <v>143</v>
      </c>
      <c r="B110" s="1">
        <v>0.41249107638888888</v>
      </c>
      <c r="C110" s="1">
        <f t="shared" si="6"/>
        <v>8.2004965277777786E-2</v>
      </c>
      <c r="E110">
        <v>195</v>
      </c>
      <c r="F110" s="1">
        <v>0.55154010416666666</v>
      </c>
      <c r="G110" s="1">
        <f t="shared" si="7"/>
        <v>0.12905624999999998</v>
      </c>
      <c r="M110">
        <v>289</v>
      </c>
      <c r="N110" s="1">
        <v>0.48848908564814814</v>
      </c>
      <c r="O110" s="1">
        <f t="shared" si="9"/>
        <v>0.15706547453703701</v>
      </c>
    </row>
    <row r="111" spans="1:15" x14ac:dyDescent="0.2">
      <c r="A111">
        <v>144</v>
      </c>
      <c r="B111" s="1">
        <v>0.40317275462962959</v>
      </c>
      <c r="C111" s="1">
        <f t="shared" si="6"/>
        <v>7.2686643518518501E-2</v>
      </c>
      <c r="E111">
        <v>196</v>
      </c>
      <c r="F111" s="1">
        <v>0.57269519675925928</v>
      </c>
      <c r="G111" s="1">
        <f t="shared" si="7"/>
        <v>0.14776305555555558</v>
      </c>
      <c r="M111">
        <v>290</v>
      </c>
      <c r="N111" s="1">
        <v>0.51781061342592594</v>
      </c>
      <c r="O111" s="1">
        <f t="shared" si="9"/>
        <v>0.18638700231481481</v>
      </c>
    </row>
    <row r="112" spans="1:15" x14ac:dyDescent="0.2">
      <c r="A112">
        <v>146</v>
      </c>
      <c r="B112" s="1">
        <v>0.47572356481481481</v>
      </c>
      <c r="C112" s="1">
        <f t="shared" si="6"/>
        <v>0.14523745370370372</v>
      </c>
      <c r="E112">
        <v>197</v>
      </c>
      <c r="F112" s="1">
        <v>0.5387573726851852</v>
      </c>
      <c r="G112" s="1">
        <f t="shared" si="7"/>
        <v>0.1296498148148148</v>
      </c>
      <c r="M112">
        <v>293</v>
      </c>
      <c r="N112" s="1">
        <v>0.44677620370370369</v>
      </c>
      <c r="O112" s="1">
        <f t="shared" si="9"/>
        <v>0.11535259259259256</v>
      </c>
    </row>
    <row r="113" spans="1:15" x14ac:dyDescent="0.2">
      <c r="A113">
        <v>148</v>
      </c>
      <c r="B113" s="1">
        <v>0.42443085648148143</v>
      </c>
      <c r="C113" s="1">
        <f t="shared" si="6"/>
        <v>9.3944745370370342E-2</v>
      </c>
      <c r="E113">
        <v>198</v>
      </c>
      <c r="F113" s="1">
        <v>0.56467155092592591</v>
      </c>
      <c r="G113" s="1">
        <f t="shared" si="7"/>
        <v>0.14101818287037032</v>
      </c>
      <c r="M113">
        <v>300</v>
      </c>
      <c r="N113" s="1">
        <v>0.47951206018518522</v>
      </c>
      <c r="O113" s="1">
        <f t="shared" si="9"/>
        <v>0.14808844907407409</v>
      </c>
    </row>
    <row r="114" spans="1:15" x14ac:dyDescent="0.2">
      <c r="A114">
        <v>149</v>
      </c>
      <c r="B114" s="1">
        <v>0.42689195601851848</v>
      </c>
      <c r="C114" s="1">
        <f t="shared" si="6"/>
        <v>9.640584490740739E-2</v>
      </c>
      <c r="E114">
        <v>199</v>
      </c>
      <c r="F114" s="1">
        <v>0.52095443287037035</v>
      </c>
      <c r="G114" s="1">
        <f t="shared" si="7"/>
        <v>0.11145050925925926</v>
      </c>
      <c r="M114">
        <v>303</v>
      </c>
      <c r="N114" s="1">
        <v>0.44020268518518518</v>
      </c>
      <c r="O114" s="1">
        <f t="shared" si="9"/>
        <v>0.10877907407407406</v>
      </c>
    </row>
    <row r="115" spans="1:15" x14ac:dyDescent="0.2">
      <c r="A115">
        <v>150</v>
      </c>
      <c r="B115" s="1">
        <v>0.42465412037037037</v>
      </c>
      <c r="C115" s="1">
        <f t="shared" si="6"/>
        <v>9.4168009259259278E-2</v>
      </c>
      <c r="E115">
        <v>201</v>
      </c>
      <c r="F115" s="1">
        <v>0.54638630787037035</v>
      </c>
      <c r="G115" s="1">
        <f t="shared" si="7"/>
        <v>0.12852755787037035</v>
      </c>
      <c r="M115">
        <v>307</v>
      </c>
      <c r="N115" s="1">
        <v>0.51951025462962963</v>
      </c>
      <c r="O115" s="1">
        <f t="shared" si="9"/>
        <v>0.1880866435185185</v>
      </c>
    </row>
    <row r="116" spans="1:15" x14ac:dyDescent="0.2">
      <c r="A116">
        <v>151</v>
      </c>
      <c r="B116" s="1">
        <v>0.43180434027777781</v>
      </c>
      <c r="C116" s="1">
        <f t="shared" si="6"/>
        <v>0.10131822916666672</v>
      </c>
      <c r="E116">
        <v>205</v>
      </c>
      <c r="F116" s="1">
        <v>0.55773949074074081</v>
      </c>
      <c r="G116" s="1">
        <f t="shared" si="7"/>
        <v>0.13632065972222229</v>
      </c>
      <c r="M116">
        <v>310</v>
      </c>
      <c r="N116" s="1">
        <v>0.51265922453703705</v>
      </c>
      <c r="O116" s="1">
        <f t="shared" si="9"/>
        <v>0.18123561342592592</v>
      </c>
    </row>
    <row r="117" spans="1:15" x14ac:dyDescent="0.2">
      <c r="A117">
        <v>152</v>
      </c>
      <c r="B117" s="1">
        <v>0.47727347222222222</v>
      </c>
      <c r="C117" s="1">
        <f t="shared" si="6"/>
        <v>0.14678736111111113</v>
      </c>
      <c r="E117">
        <v>206</v>
      </c>
      <c r="F117" s="1">
        <v>0.55139620370370368</v>
      </c>
      <c r="G117" s="1">
        <f t="shared" si="7"/>
        <v>0.12449048611111108</v>
      </c>
      <c r="M117">
        <v>316</v>
      </c>
      <c r="N117" s="1">
        <v>0.48091942129629633</v>
      </c>
      <c r="O117" s="1">
        <f t="shared" si="9"/>
        <v>0.14949581018518521</v>
      </c>
    </row>
    <row r="118" spans="1:15" x14ac:dyDescent="0.2">
      <c r="A118">
        <v>156</v>
      </c>
      <c r="B118" s="1">
        <v>0.41632064814814812</v>
      </c>
      <c r="C118" s="1">
        <f t="shared" si="6"/>
        <v>8.5834537037037029E-2</v>
      </c>
      <c r="E118">
        <v>207</v>
      </c>
      <c r="F118" s="1">
        <v>0.47894752314814815</v>
      </c>
      <c r="G118" s="1">
        <f t="shared" si="7"/>
        <v>7.3467662037037085E-2</v>
      </c>
      <c r="M118">
        <v>318</v>
      </c>
      <c r="N118" s="1">
        <v>0.48276342592592592</v>
      </c>
      <c r="O118" s="1">
        <f t="shared" si="9"/>
        <v>0.15133981481481479</v>
      </c>
    </row>
    <row r="119" spans="1:15" x14ac:dyDescent="0.2">
      <c r="A119">
        <v>157</v>
      </c>
      <c r="B119" s="1">
        <v>0.41635634259259263</v>
      </c>
      <c r="C119" s="1">
        <f t="shared" si="6"/>
        <v>8.587023148148154E-2</v>
      </c>
      <c r="E119">
        <v>209</v>
      </c>
      <c r="F119" s="1">
        <v>0.52770408564814819</v>
      </c>
      <c r="G119" s="1">
        <f t="shared" si="7"/>
        <v>0.11641865740740742</v>
      </c>
      <c r="M119">
        <v>320</v>
      </c>
      <c r="N119" s="1">
        <v>0.47339408564814817</v>
      </c>
      <c r="O119" s="1">
        <f t="shared" si="9"/>
        <v>0.14197047453703704</v>
      </c>
    </row>
    <row r="120" spans="1:15" x14ac:dyDescent="0.2">
      <c r="A120">
        <v>160</v>
      </c>
      <c r="B120" s="1">
        <v>0.42057054398148147</v>
      </c>
      <c r="C120" s="1">
        <f t="shared" si="6"/>
        <v>9.0084432870370379E-2</v>
      </c>
      <c r="E120">
        <v>210</v>
      </c>
      <c r="F120" s="1">
        <v>0.52463817129629631</v>
      </c>
      <c r="G120" s="1">
        <f t="shared" si="7"/>
        <v>0.10934225694444449</v>
      </c>
      <c r="M120">
        <v>324</v>
      </c>
      <c r="N120" s="1">
        <v>0.43914436342592594</v>
      </c>
      <c r="O120" s="1">
        <f t="shared" si="9"/>
        <v>0.10772075231481482</v>
      </c>
    </row>
    <row r="121" spans="1:15" x14ac:dyDescent="0.2">
      <c r="A121">
        <v>161</v>
      </c>
      <c r="B121" s="1">
        <v>0.42221885416666666</v>
      </c>
      <c r="C121" s="1">
        <f t="shared" si="6"/>
        <v>9.1732743055555566E-2</v>
      </c>
      <c r="E121">
        <v>213</v>
      </c>
      <c r="F121" s="1">
        <v>0.61901184027777778</v>
      </c>
      <c r="G121" s="1">
        <f t="shared" si="7"/>
        <v>0.18826260416666668</v>
      </c>
      <c r="M121">
        <v>325</v>
      </c>
      <c r="N121" s="1">
        <v>0.47976481481481481</v>
      </c>
      <c r="O121" s="1">
        <f t="shared" si="9"/>
        <v>0.14834120370370368</v>
      </c>
    </row>
    <row r="122" spans="1:15" x14ac:dyDescent="0.2">
      <c r="A122">
        <v>162</v>
      </c>
      <c r="B122" s="1">
        <v>0.43781263888888894</v>
      </c>
      <c r="C122" s="1">
        <f t="shared" si="6"/>
        <v>0.10732652777777785</v>
      </c>
      <c r="E122">
        <v>214</v>
      </c>
      <c r="F122" s="1">
        <v>0.54286840277777781</v>
      </c>
      <c r="G122" s="1">
        <f t="shared" si="7"/>
        <v>0.12121535879629636</v>
      </c>
      <c r="M122">
        <v>326</v>
      </c>
      <c r="N122" s="1">
        <v>0.4573448726851852</v>
      </c>
      <c r="O122" s="1">
        <f t="shared" si="9"/>
        <v>0.12592126157407407</v>
      </c>
    </row>
    <row r="123" spans="1:15" x14ac:dyDescent="0.2">
      <c r="A123">
        <v>163</v>
      </c>
      <c r="B123" s="1">
        <v>0.41792200231481486</v>
      </c>
      <c r="C123" s="1">
        <f t="shared" si="6"/>
        <v>8.7435891203703764E-2</v>
      </c>
      <c r="E123">
        <v>215</v>
      </c>
      <c r="F123" s="1">
        <v>0.5424292824074074</v>
      </c>
      <c r="G123" s="1">
        <f t="shared" si="7"/>
        <v>0.1271487268518518</v>
      </c>
      <c r="M123">
        <v>329</v>
      </c>
      <c r="N123" s="1">
        <v>0.46154621527777778</v>
      </c>
      <c r="O123" s="1">
        <f t="shared" si="9"/>
        <v>0.13012260416666666</v>
      </c>
    </row>
    <row r="124" spans="1:15" x14ac:dyDescent="0.2">
      <c r="A124">
        <v>164</v>
      </c>
      <c r="B124" s="1">
        <v>0.40569439814814817</v>
      </c>
      <c r="C124" s="1">
        <f t="shared" si="6"/>
        <v>7.520828703703708E-2</v>
      </c>
      <c r="E124">
        <v>216</v>
      </c>
      <c r="F124" s="1">
        <v>0.57992695601851851</v>
      </c>
      <c r="G124" s="1">
        <f t="shared" si="7"/>
        <v>0.14632891203703702</v>
      </c>
      <c r="M124">
        <v>347</v>
      </c>
      <c r="N124" s="1">
        <v>0.518917962962963</v>
      </c>
      <c r="O124" s="1">
        <f t="shared" si="9"/>
        <v>0.18749435185185187</v>
      </c>
    </row>
    <row r="125" spans="1:15" x14ac:dyDescent="0.2">
      <c r="A125">
        <v>165</v>
      </c>
      <c r="B125" s="1">
        <v>0.40962542824074077</v>
      </c>
      <c r="C125" s="1">
        <f t="shared" si="6"/>
        <v>7.9139317129629683E-2</v>
      </c>
      <c r="E125">
        <v>217</v>
      </c>
      <c r="F125" s="1">
        <v>0.58705386574074081</v>
      </c>
      <c r="G125" s="1">
        <f t="shared" si="7"/>
        <v>0.14919873842592601</v>
      </c>
      <c r="M125">
        <v>350</v>
      </c>
      <c r="N125" s="1">
        <v>0.45720159722222226</v>
      </c>
      <c r="O125" s="1">
        <f t="shared" si="9"/>
        <v>0.12577798611111113</v>
      </c>
    </row>
    <row r="126" spans="1:15" x14ac:dyDescent="0.2">
      <c r="A126">
        <v>166</v>
      </c>
      <c r="B126" s="1">
        <v>0.42090459490740745</v>
      </c>
      <c r="C126" s="1">
        <f t="shared" si="6"/>
        <v>9.0418483796296356E-2</v>
      </c>
      <c r="E126">
        <v>218</v>
      </c>
      <c r="F126" s="1">
        <v>0.58704273148148145</v>
      </c>
      <c r="G126" s="1">
        <f t="shared" si="7"/>
        <v>0.14916607638888885</v>
      </c>
      <c r="M126">
        <v>71</v>
      </c>
      <c r="N126" s="1">
        <v>0.53222222222222226</v>
      </c>
      <c r="O126" s="1">
        <f t="shared" si="9"/>
        <v>0.20079861111111114</v>
      </c>
    </row>
    <row r="127" spans="1:15" x14ac:dyDescent="0.2">
      <c r="A127">
        <v>167</v>
      </c>
      <c r="B127" s="1">
        <v>0.40314975694444444</v>
      </c>
      <c r="C127" s="1">
        <f t="shared" si="6"/>
        <v>7.2663645833333346E-2</v>
      </c>
      <c r="E127">
        <v>223</v>
      </c>
      <c r="F127" s="1">
        <v>0.50868664351851856</v>
      </c>
      <c r="G127" s="1">
        <f t="shared" si="7"/>
        <v>0.10188554398148153</v>
      </c>
      <c r="M127">
        <v>263</v>
      </c>
      <c r="N127" s="1">
        <v>0.53222222222222226</v>
      </c>
      <c r="O127" s="1">
        <f t="shared" si="9"/>
        <v>0.20079861111111114</v>
      </c>
    </row>
    <row r="128" spans="1:15" x14ac:dyDescent="0.2">
      <c r="A128">
        <v>169</v>
      </c>
      <c r="B128" s="1">
        <v>0.4335216203703704</v>
      </c>
      <c r="C128" s="1">
        <f t="shared" si="6"/>
        <v>0.10303550925925931</v>
      </c>
      <c r="E128">
        <v>225</v>
      </c>
      <c r="F128" s="1">
        <v>0.52893109953703699</v>
      </c>
      <c r="G128" s="1">
        <f t="shared" si="7"/>
        <v>0.11974231481481479</v>
      </c>
      <c r="M128">
        <v>110</v>
      </c>
      <c r="N128" s="1">
        <v>0.53222222222222204</v>
      </c>
      <c r="O128" s="1">
        <f t="shared" si="9"/>
        <v>0.20079861111111091</v>
      </c>
    </row>
    <row r="129" spans="1:15" x14ac:dyDescent="0.2">
      <c r="A129">
        <v>170</v>
      </c>
      <c r="B129" s="1">
        <v>0.49324288194444449</v>
      </c>
      <c r="C129" s="1">
        <f t="shared" si="6"/>
        <v>0.1627567708333334</v>
      </c>
      <c r="E129">
        <v>229</v>
      </c>
      <c r="F129" s="1">
        <v>0.56467619212962961</v>
      </c>
      <c r="G129" s="1">
        <f t="shared" si="7"/>
        <v>0.1408615046296296</v>
      </c>
      <c r="M129">
        <v>153</v>
      </c>
      <c r="N129" s="1">
        <v>0.53222222222222204</v>
      </c>
      <c r="O129" s="1">
        <f t="shared" si="9"/>
        <v>0.20079861111111091</v>
      </c>
    </row>
    <row r="130" spans="1:15" x14ac:dyDescent="0.2">
      <c r="A130">
        <v>171</v>
      </c>
      <c r="B130" s="1">
        <v>0.50655694444444443</v>
      </c>
      <c r="C130" s="1">
        <f t="shared" si="6"/>
        <v>0.17607083333333334</v>
      </c>
      <c r="E130">
        <v>231</v>
      </c>
      <c r="F130" s="1">
        <v>0.70114991898148149</v>
      </c>
      <c r="G130" s="1">
        <f t="shared" si="7"/>
        <v>0.25666565972222222</v>
      </c>
      <c r="M130">
        <v>296</v>
      </c>
      <c r="N130" s="1">
        <v>0.53222222222222204</v>
      </c>
      <c r="O130" s="1">
        <f t="shared" si="9"/>
        <v>0.20079861111111091</v>
      </c>
    </row>
    <row r="131" spans="1:15" x14ac:dyDescent="0.2">
      <c r="A131">
        <v>173</v>
      </c>
      <c r="B131" s="1">
        <v>0.4555970138888889</v>
      </c>
      <c r="C131" s="1">
        <f t="shared" ref="C131:C194" si="10">B131-$A$1</f>
        <v>0.12511090277777781</v>
      </c>
      <c r="E131">
        <v>232</v>
      </c>
      <c r="F131" s="1">
        <v>0.55138372685185189</v>
      </c>
      <c r="G131" s="1">
        <f t="shared" ref="G131:G194" si="11">F131-VLOOKUP(E131,$A$2:$B$246,2,FALSE)</f>
        <v>0.12812684027777782</v>
      </c>
      <c r="M131">
        <v>238</v>
      </c>
      <c r="N131" s="1">
        <v>0.53771990740740738</v>
      </c>
      <c r="O131" s="1">
        <f t="shared" si="9"/>
        <v>0.20629629629629626</v>
      </c>
    </row>
    <row r="132" spans="1:15" x14ac:dyDescent="0.2">
      <c r="A132">
        <v>174</v>
      </c>
      <c r="B132" s="1">
        <v>0.41451920138888892</v>
      </c>
      <c r="C132" s="1">
        <f t="shared" si="10"/>
        <v>8.4033090277777833E-2</v>
      </c>
      <c r="E132">
        <v>233</v>
      </c>
      <c r="F132" s="1">
        <v>0.55865725694444446</v>
      </c>
      <c r="G132" s="1">
        <f t="shared" si="11"/>
        <v>0.14017995370370373</v>
      </c>
      <c r="M132">
        <v>121</v>
      </c>
      <c r="N132" s="1">
        <v>0.53771990740740738</v>
      </c>
      <c r="O132" s="1">
        <f t="shared" si="9"/>
        <v>0.20629629629629626</v>
      </c>
    </row>
    <row r="133" spans="1:15" x14ac:dyDescent="0.2">
      <c r="A133">
        <v>175</v>
      </c>
      <c r="B133" s="1">
        <v>0.41783549768518519</v>
      </c>
      <c r="C133" s="1">
        <f t="shared" si="10"/>
        <v>8.7349386574074095E-2</v>
      </c>
      <c r="E133">
        <v>235</v>
      </c>
      <c r="F133" s="1">
        <v>0.53870251157407412</v>
      </c>
      <c r="G133" s="1">
        <f t="shared" si="11"/>
        <v>0.13151392361111119</v>
      </c>
      <c r="M133">
        <v>231</v>
      </c>
      <c r="N133" s="1">
        <v>0.58649305555555553</v>
      </c>
      <c r="O133" s="1">
        <f t="shared" si="9"/>
        <v>0.2550694444444444</v>
      </c>
    </row>
    <row r="134" spans="1:15" x14ac:dyDescent="0.2">
      <c r="A134">
        <v>176</v>
      </c>
      <c r="B134" s="1">
        <v>0.40966443287037041</v>
      </c>
      <c r="C134" s="1">
        <f t="shared" si="10"/>
        <v>7.9178321759259318E-2</v>
      </c>
      <c r="E134">
        <v>236</v>
      </c>
      <c r="F134" s="1">
        <v>0.57243531250000002</v>
      </c>
      <c r="G134" s="1">
        <f t="shared" si="11"/>
        <v>0.14778480324074078</v>
      </c>
      <c r="O134" s="1"/>
    </row>
    <row r="135" spans="1:15" x14ac:dyDescent="0.2">
      <c r="A135">
        <v>177</v>
      </c>
      <c r="B135" s="1">
        <v>0.42298680555555551</v>
      </c>
      <c r="C135" s="1">
        <f t="shared" si="10"/>
        <v>9.250069444444442E-2</v>
      </c>
      <c r="E135">
        <v>237</v>
      </c>
      <c r="F135" s="1">
        <v>0.57247307870370367</v>
      </c>
      <c r="G135" s="1">
        <f t="shared" si="11"/>
        <v>0.15987548611111108</v>
      </c>
      <c r="O135" s="1"/>
    </row>
    <row r="136" spans="1:15" x14ac:dyDescent="0.2">
      <c r="A136">
        <v>179</v>
      </c>
      <c r="B136" s="1">
        <v>0.49292753472222223</v>
      </c>
      <c r="C136" s="1">
        <f t="shared" si="10"/>
        <v>0.16244142361111114</v>
      </c>
      <c r="E136">
        <v>238</v>
      </c>
      <c r="F136" s="1">
        <v>0.58127043981481485</v>
      </c>
      <c r="G136" s="1">
        <f t="shared" si="11"/>
        <v>0.14769375000000007</v>
      </c>
      <c r="O136" s="1"/>
    </row>
    <row r="137" spans="1:15" x14ac:dyDescent="0.2">
      <c r="A137">
        <v>180</v>
      </c>
      <c r="B137" s="1">
        <v>0.41528453703703705</v>
      </c>
      <c r="C137" s="1">
        <f t="shared" si="10"/>
        <v>8.4798425925925958E-2</v>
      </c>
      <c r="E137">
        <v>241</v>
      </c>
      <c r="F137" s="1">
        <v>0.54739472222222219</v>
      </c>
      <c r="G137" s="1">
        <f t="shared" si="11"/>
        <v>0.13315569444444436</v>
      </c>
      <c r="O137" s="1"/>
    </row>
    <row r="138" spans="1:15" x14ac:dyDescent="0.2">
      <c r="A138">
        <v>181</v>
      </c>
      <c r="B138" s="1">
        <v>0.41419587962962962</v>
      </c>
      <c r="C138" s="1">
        <f t="shared" si="10"/>
        <v>8.3709768518518524E-2</v>
      </c>
      <c r="E138">
        <v>242</v>
      </c>
      <c r="F138" s="1">
        <v>0.69294542824074068</v>
      </c>
      <c r="G138" s="1">
        <f t="shared" si="11"/>
        <v>0.2328713541666666</v>
      </c>
      <c r="O138" s="1"/>
    </row>
    <row r="139" spans="1:15" x14ac:dyDescent="0.2">
      <c r="A139">
        <v>185</v>
      </c>
      <c r="B139" s="1">
        <v>0.42516819444444448</v>
      </c>
      <c r="C139" s="1">
        <f t="shared" si="10"/>
        <v>9.4682083333333389E-2</v>
      </c>
      <c r="E139">
        <v>243</v>
      </c>
      <c r="F139" s="1">
        <v>0.60967409722222221</v>
      </c>
      <c r="G139" s="1">
        <f t="shared" si="11"/>
        <v>0.16861208333333327</v>
      </c>
      <c r="O139" s="1"/>
    </row>
    <row r="140" spans="1:15" x14ac:dyDescent="0.2">
      <c r="A140">
        <v>186</v>
      </c>
      <c r="B140" s="1">
        <v>0.50964486111111118</v>
      </c>
      <c r="C140" s="1">
        <f t="shared" si="10"/>
        <v>0.17915875000000009</v>
      </c>
      <c r="E140">
        <v>244</v>
      </c>
      <c r="F140" s="1">
        <v>0.54671995370370363</v>
      </c>
      <c r="G140" s="1">
        <f t="shared" si="11"/>
        <v>0.13145777777777773</v>
      </c>
      <c r="O140" s="1"/>
    </row>
    <row r="141" spans="1:15" x14ac:dyDescent="0.2">
      <c r="A141">
        <v>189</v>
      </c>
      <c r="B141" s="1">
        <v>0.41499427083333335</v>
      </c>
      <c r="C141" s="1">
        <f t="shared" si="10"/>
        <v>8.4508159722222254E-2</v>
      </c>
      <c r="E141">
        <v>250</v>
      </c>
      <c r="F141" s="1">
        <v>0.52307629629629626</v>
      </c>
      <c r="G141" s="1">
        <f t="shared" si="11"/>
        <v>0.11321444444444445</v>
      </c>
      <c r="O141" s="1"/>
    </row>
    <row r="142" spans="1:15" x14ac:dyDescent="0.2">
      <c r="A142">
        <v>190</v>
      </c>
      <c r="B142" s="1">
        <v>0.41637167824074073</v>
      </c>
      <c r="C142" s="1">
        <f t="shared" si="10"/>
        <v>8.5885567129629636E-2</v>
      </c>
      <c r="E142">
        <v>251</v>
      </c>
      <c r="F142" s="1">
        <v>0.58338461805555553</v>
      </c>
      <c r="G142" s="1">
        <f t="shared" si="11"/>
        <v>0.15487480324074071</v>
      </c>
    </row>
    <row r="143" spans="1:15" x14ac:dyDescent="0.2">
      <c r="A143">
        <v>191</v>
      </c>
      <c r="B143" s="1">
        <v>0.41429076388888886</v>
      </c>
      <c r="C143" s="1">
        <f t="shared" si="10"/>
        <v>8.3804652777777766E-2</v>
      </c>
      <c r="E143">
        <v>253</v>
      </c>
      <c r="F143" s="1">
        <v>0.54897450231481482</v>
      </c>
      <c r="G143" s="1">
        <f t="shared" si="11"/>
        <v>0.13643296296296298</v>
      </c>
    </row>
    <row r="144" spans="1:15" x14ac:dyDescent="0.2">
      <c r="A144">
        <v>192</v>
      </c>
      <c r="B144" s="1">
        <v>0.42205731481481479</v>
      </c>
      <c r="C144" s="1">
        <f t="shared" si="10"/>
        <v>9.1571203703703696E-2</v>
      </c>
      <c r="E144">
        <v>254</v>
      </c>
      <c r="F144" s="1">
        <v>0.52322138888888892</v>
      </c>
      <c r="G144" s="1">
        <f t="shared" si="11"/>
        <v>5.5212291666666691E-2</v>
      </c>
    </row>
    <row r="145" spans="1:7" x14ac:dyDescent="0.2">
      <c r="A145">
        <v>193</v>
      </c>
      <c r="B145" s="1">
        <v>0.42129450231481486</v>
      </c>
      <c r="C145" s="1">
        <f t="shared" si="10"/>
        <v>9.0808391203703764E-2</v>
      </c>
      <c r="E145">
        <v>256</v>
      </c>
      <c r="F145" s="1">
        <v>0.61503052083333332</v>
      </c>
      <c r="G145" s="1">
        <f t="shared" si="11"/>
        <v>0.19256376157407407</v>
      </c>
    </row>
    <row r="146" spans="1:7" x14ac:dyDescent="0.2">
      <c r="A146">
        <v>194</v>
      </c>
      <c r="B146" s="1">
        <v>0.40349318287037034</v>
      </c>
      <c r="C146" s="1">
        <f t="shared" si="10"/>
        <v>7.3007071759259246E-2</v>
      </c>
      <c r="E146">
        <v>257</v>
      </c>
      <c r="F146" s="1">
        <v>0.55085146990740741</v>
      </c>
      <c r="G146" s="1">
        <f t="shared" si="11"/>
        <v>0.13456177083333332</v>
      </c>
    </row>
    <row r="147" spans="1:7" x14ac:dyDescent="0.2">
      <c r="A147">
        <v>195</v>
      </c>
      <c r="B147" s="1">
        <v>0.42248385416666667</v>
      </c>
      <c r="C147" s="1">
        <f t="shared" si="10"/>
        <v>9.1997743055555581E-2</v>
      </c>
      <c r="E147">
        <v>258</v>
      </c>
      <c r="F147" s="1">
        <v>0.55824249999999997</v>
      </c>
      <c r="G147" s="1">
        <f t="shared" si="11"/>
        <v>0.14052971064814818</v>
      </c>
    </row>
    <row r="148" spans="1:7" x14ac:dyDescent="0.2">
      <c r="A148">
        <v>196</v>
      </c>
      <c r="B148" s="1">
        <v>0.42493214120370371</v>
      </c>
      <c r="C148" s="1">
        <f t="shared" si="10"/>
        <v>9.4446030092592614E-2</v>
      </c>
      <c r="E148">
        <v>259</v>
      </c>
      <c r="F148" s="1">
        <v>0.55141622685185188</v>
      </c>
      <c r="G148" s="1">
        <f t="shared" si="11"/>
        <v>0.12817303240740746</v>
      </c>
    </row>
    <row r="149" spans="1:7" x14ac:dyDescent="0.2">
      <c r="A149">
        <v>197</v>
      </c>
      <c r="B149" s="1">
        <v>0.4091075578703704</v>
      </c>
      <c r="C149" s="1">
        <f t="shared" si="10"/>
        <v>7.8621446759259306E-2</v>
      </c>
      <c r="E149">
        <v>260</v>
      </c>
      <c r="F149" s="1">
        <v>0.55465194444444443</v>
      </c>
      <c r="G149" s="1">
        <f t="shared" si="11"/>
        <v>0.11434541666666664</v>
      </c>
    </row>
    <row r="150" spans="1:7" x14ac:dyDescent="0.2">
      <c r="A150">
        <v>198</v>
      </c>
      <c r="B150" s="1">
        <v>0.42365336805555559</v>
      </c>
      <c r="C150" s="1">
        <f t="shared" si="10"/>
        <v>9.3167256944444499E-2</v>
      </c>
      <c r="E150">
        <v>261</v>
      </c>
      <c r="F150" s="1">
        <v>0.56218291666666664</v>
      </c>
      <c r="G150" s="1">
        <f t="shared" si="11"/>
        <v>0.13984721064814815</v>
      </c>
    </row>
    <row r="151" spans="1:7" x14ac:dyDescent="0.2">
      <c r="A151">
        <v>199</v>
      </c>
      <c r="B151" s="1">
        <v>0.4095039236111111</v>
      </c>
      <c r="C151" s="1">
        <f t="shared" si="10"/>
        <v>7.9017812500000006E-2</v>
      </c>
      <c r="E151">
        <v>262</v>
      </c>
      <c r="F151" s="1">
        <v>0.61077202546296294</v>
      </c>
      <c r="G151" s="1">
        <f t="shared" si="11"/>
        <v>0.15524807870370366</v>
      </c>
    </row>
    <row r="152" spans="1:7" x14ac:dyDescent="0.2">
      <c r="A152">
        <v>201</v>
      </c>
      <c r="B152" s="1">
        <v>0.41785875</v>
      </c>
      <c r="C152" s="1">
        <f t="shared" si="10"/>
        <v>8.7372638888888909E-2</v>
      </c>
      <c r="E152">
        <v>263</v>
      </c>
      <c r="F152" s="1">
        <v>0.62892224537037034</v>
      </c>
      <c r="G152" s="1">
        <f t="shared" si="11"/>
        <v>0.18813837962962959</v>
      </c>
    </row>
    <row r="153" spans="1:7" x14ac:dyDescent="0.2">
      <c r="A153">
        <v>204</v>
      </c>
      <c r="B153" s="1">
        <v>0.42460728009259258</v>
      </c>
      <c r="C153" s="1">
        <f t="shared" si="10"/>
        <v>9.4121168981481484E-2</v>
      </c>
      <c r="E153">
        <v>265</v>
      </c>
      <c r="F153" s="1">
        <v>0.60585934027777777</v>
      </c>
      <c r="G153" s="1">
        <f t="shared" si="11"/>
        <v>0.16876682870370369</v>
      </c>
    </row>
    <row r="154" spans="1:7" x14ac:dyDescent="0.2">
      <c r="A154">
        <v>205</v>
      </c>
      <c r="B154" s="1">
        <v>0.42141883101851851</v>
      </c>
      <c r="C154" s="1">
        <f t="shared" si="10"/>
        <v>9.0932719907407422E-2</v>
      </c>
      <c r="E154">
        <v>266</v>
      </c>
      <c r="F154" s="1">
        <v>0.54462340277777777</v>
      </c>
      <c r="G154" s="1">
        <f t="shared" si="11"/>
        <v>0.12401648148148142</v>
      </c>
    </row>
    <row r="155" spans="1:7" x14ac:dyDescent="0.2">
      <c r="A155">
        <v>206</v>
      </c>
      <c r="B155" s="1">
        <v>0.4269057175925926</v>
      </c>
      <c r="C155" s="1">
        <f t="shared" si="10"/>
        <v>9.6419606481481512E-2</v>
      </c>
      <c r="E155">
        <v>268</v>
      </c>
      <c r="F155" s="1">
        <v>0.6525051273148148</v>
      </c>
      <c r="G155" s="1">
        <f t="shared" si="11"/>
        <v>0.19750353009259253</v>
      </c>
    </row>
    <row r="156" spans="1:7" x14ac:dyDescent="0.2">
      <c r="A156">
        <v>207</v>
      </c>
      <c r="B156" s="1">
        <v>0.40547986111111106</v>
      </c>
      <c r="C156" s="1">
        <f t="shared" si="10"/>
        <v>7.499374999999997E-2</v>
      </c>
      <c r="E156">
        <v>269</v>
      </c>
      <c r="F156" s="1">
        <v>0.61542800925925922</v>
      </c>
      <c r="G156" s="1">
        <f t="shared" si="11"/>
        <v>0.18030167824074073</v>
      </c>
    </row>
    <row r="157" spans="1:7" x14ac:dyDescent="0.2">
      <c r="A157">
        <v>208</v>
      </c>
      <c r="B157" s="1">
        <v>0.44170943287037034</v>
      </c>
      <c r="C157" s="1">
        <f t="shared" si="10"/>
        <v>0.11122332175925925</v>
      </c>
      <c r="E157">
        <v>271</v>
      </c>
      <c r="F157" s="1">
        <v>0.57177510416666666</v>
      </c>
      <c r="G157" s="1">
        <f t="shared" si="11"/>
        <v>0.1440559490740741</v>
      </c>
    </row>
    <row r="158" spans="1:7" x14ac:dyDescent="0.2">
      <c r="A158">
        <v>209</v>
      </c>
      <c r="B158" s="1">
        <v>0.41128542824074077</v>
      </c>
      <c r="C158" s="1">
        <f t="shared" si="10"/>
        <v>8.0799317129629677E-2</v>
      </c>
      <c r="E158">
        <v>274</v>
      </c>
      <c r="F158" s="1">
        <v>0.5576021527777778</v>
      </c>
      <c r="G158" s="1">
        <f t="shared" si="11"/>
        <v>0.13638721064814818</v>
      </c>
    </row>
    <row r="159" spans="1:7" x14ac:dyDescent="0.2">
      <c r="A159">
        <v>210</v>
      </c>
      <c r="B159" s="1">
        <v>0.41529591435185181</v>
      </c>
      <c r="C159" s="1">
        <f t="shared" si="10"/>
        <v>8.4809803240740722E-2</v>
      </c>
      <c r="E159">
        <v>275</v>
      </c>
      <c r="F159" s="1">
        <v>0.53870256944444439</v>
      </c>
      <c r="G159" s="1">
        <f t="shared" si="11"/>
        <v>0.13546559027777777</v>
      </c>
    </row>
    <row r="160" spans="1:7" x14ac:dyDescent="0.2">
      <c r="A160">
        <v>213</v>
      </c>
      <c r="B160" s="1">
        <v>0.4307492361111111</v>
      </c>
      <c r="C160" s="1">
        <f t="shared" si="10"/>
        <v>0.10026312500000001</v>
      </c>
      <c r="E160">
        <v>276</v>
      </c>
      <c r="F160" s="1">
        <v>0.6121475115740741</v>
      </c>
      <c r="G160" s="1">
        <f t="shared" si="11"/>
        <v>0.17115740740740742</v>
      </c>
    </row>
    <row r="161" spans="1:7" x14ac:dyDescent="0.2">
      <c r="A161">
        <v>214</v>
      </c>
      <c r="B161" s="1">
        <v>0.42165304398148146</v>
      </c>
      <c r="C161" s="1">
        <f t="shared" si="10"/>
        <v>9.1166932870370365E-2</v>
      </c>
      <c r="E161">
        <v>279</v>
      </c>
      <c r="F161" s="1">
        <v>0.5313385995370371</v>
      </c>
      <c r="G161" s="1">
        <f t="shared" si="11"/>
        <v>0.11793190972222228</v>
      </c>
    </row>
    <row r="162" spans="1:7" x14ac:dyDescent="0.2">
      <c r="A162">
        <v>215</v>
      </c>
      <c r="B162" s="1">
        <v>0.4152805555555556</v>
      </c>
      <c r="C162" s="1">
        <f t="shared" si="10"/>
        <v>8.4794444444444506E-2</v>
      </c>
      <c r="E162">
        <v>283</v>
      </c>
      <c r="F162" s="1">
        <v>0.60903063657407408</v>
      </c>
      <c r="G162" s="1">
        <f t="shared" si="11"/>
        <v>0.16792530092592589</v>
      </c>
    </row>
    <row r="163" spans="1:7" x14ac:dyDescent="0.2">
      <c r="A163">
        <v>216</v>
      </c>
      <c r="B163" s="1">
        <v>0.4335980439814815</v>
      </c>
      <c r="C163" s="1">
        <f t="shared" si="10"/>
        <v>0.1031119328703704</v>
      </c>
      <c r="E163">
        <v>284</v>
      </c>
      <c r="F163" s="1">
        <v>0.61179148148148144</v>
      </c>
      <c r="G163" s="1">
        <f t="shared" si="11"/>
        <v>0.17107567129629625</v>
      </c>
    </row>
    <row r="164" spans="1:7" x14ac:dyDescent="0.2">
      <c r="A164">
        <v>217</v>
      </c>
      <c r="B164" s="1">
        <v>0.4378551273148148</v>
      </c>
      <c r="C164" s="1">
        <f t="shared" si="10"/>
        <v>0.1073690162037037</v>
      </c>
      <c r="E164">
        <v>285</v>
      </c>
      <c r="F164" s="1">
        <v>0.57184788194444447</v>
      </c>
      <c r="G164" s="1">
        <f t="shared" si="11"/>
        <v>0.14953490740740744</v>
      </c>
    </row>
    <row r="165" spans="1:7" x14ac:dyDescent="0.2">
      <c r="A165">
        <v>218</v>
      </c>
      <c r="B165" s="1">
        <v>0.4378766550925926</v>
      </c>
      <c r="C165" s="1">
        <f t="shared" si="10"/>
        <v>0.10739054398148151</v>
      </c>
      <c r="E165">
        <v>286</v>
      </c>
      <c r="F165" s="1">
        <v>0.50078218750000003</v>
      </c>
      <c r="G165" s="1">
        <f t="shared" si="11"/>
        <v>9.7609305555555581E-2</v>
      </c>
    </row>
    <row r="166" spans="1:7" x14ac:dyDescent="0.2">
      <c r="A166">
        <v>219</v>
      </c>
      <c r="B166" s="1">
        <v>0.4253031712962963</v>
      </c>
      <c r="C166" s="1">
        <f t="shared" si="10"/>
        <v>9.4817060185185209E-2</v>
      </c>
      <c r="E166">
        <v>287</v>
      </c>
      <c r="F166" s="1">
        <v>0.54769543981481483</v>
      </c>
      <c r="G166" s="1">
        <f t="shared" si="11"/>
        <v>0.12731866898148153</v>
      </c>
    </row>
    <row r="167" spans="1:7" x14ac:dyDescent="0.2">
      <c r="A167">
        <v>220</v>
      </c>
      <c r="B167" s="1">
        <v>0.43248400462962966</v>
      </c>
      <c r="C167" s="1">
        <f t="shared" si="10"/>
        <v>0.10199789351851857</v>
      </c>
      <c r="E167">
        <v>288</v>
      </c>
      <c r="F167" s="1">
        <v>0.5782034606481482</v>
      </c>
      <c r="G167" s="1">
        <f t="shared" si="11"/>
        <v>0.1526863194444445</v>
      </c>
    </row>
    <row r="168" spans="1:7" x14ac:dyDescent="0.2">
      <c r="A168">
        <v>223</v>
      </c>
      <c r="B168" s="1">
        <v>0.40680109953703703</v>
      </c>
      <c r="C168" s="1">
        <f t="shared" si="10"/>
        <v>7.6314988425925934E-2</v>
      </c>
      <c r="E168">
        <v>289</v>
      </c>
      <c r="F168" s="1">
        <v>0.56709802083333327</v>
      </c>
      <c r="G168" s="1">
        <f t="shared" si="11"/>
        <v>0.14113666666666658</v>
      </c>
    </row>
    <row r="169" spans="1:7" x14ac:dyDescent="0.2">
      <c r="A169">
        <v>225</v>
      </c>
      <c r="B169" s="1">
        <v>0.4091887847222222</v>
      </c>
      <c r="C169" s="1">
        <f t="shared" si="10"/>
        <v>7.8702673611111107E-2</v>
      </c>
      <c r="E169">
        <v>290</v>
      </c>
      <c r="F169" s="1">
        <v>0.5441535300925926</v>
      </c>
      <c r="G169" s="1">
        <f t="shared" si="11"/>
        <v>0.13305937499999998</v>
      </c>
    </row>
    <row r="170" spans="1:7" x14ac:dyDescent="0.2">
      <c r="A170">
        <v>229</v>
      </c>
      <c r="B170" s="1">
        <v>0.42381468750000001</v>
      </c>
      <c r="C170" s="1">
        <f t="shared" si="10"/>
        <v>9.3328576388888917E-2</v>
      </c>
      <c r="E170">
        <v>291</v>
      </c>
      <c r="F170" s="1">
        <v>0.51439547453703705</v>
      </c>
      <c r="G170" s="1">
        <f t="shared" si="11"/>
        <v>0.10446166666666662</v>
      </c>
    </row>
    <row r="171" spans="1:7" x14ac:dyDescent="0.2">
      <c r="A171">
        <v>231</v>
      </c>
      <c r="B171" s="1">
        <v>0.44448425925925927</v>
      </c>
      <c r="C171" s="1">
        <f t="shared" si="10"/>
        <v>0.11399814814814818</v>
      </c>
      <c r="E171">
        <v>293</v>
      </c>
      <c r="F171" s="1">
        <v>0.51425182870370367</v>
      </c>
      <c r="G171" s="1">
        <f t="shared" si="11"/>
        <v>0.10931093749999993</v>
      </c>
    </row>
    <row r="172" spans="1:7" x14ac:dyDescent="0.2">
      <c r="A172">
        <v>232</v>
      </c>
      <c r="B172" s="1">
        <v>0.42325688657407406</v>
      </c>
      <c r="C172" s="1">
        <f t="shared" si="10"/>
        <v>9.2770775462962973E-2</v>
      </c>
      <c r="E172">
        <v>294</v>
      </c>
      <c r="F172" s="1">
        <v>0.59652376157407405</v>
      </c>
      <c r="G172" s="1">
        <f t="shared" si="11"/>
        <v>0.16984877314814811</v>
      </c>
    </row>
    <row r="173" spans="1:7" x14ac:dyDescent="0.2">
      <c r="A173">
        <v>233</v>
      </c>
      <c r="B173" s="1">
        <v>0.41847730324074073</v>
      </c>
      <c r="C173" s="1">
        <f t="shared" si="10"/>
        <v>8.7991192129629636E-2</v>
      </c>
      <c r="E173">
        <v>295</v>
      </c>
      <c r="F173" s="1">
        <v>0.60183740740740743</v>
      </c>
      <c r="G173" s="1">
        <f t="shared" si="11"/>
        <v>0.15998659722222225</v>
      </c>
    </row>
    <row r="174" spans="1:7" x14ac:dyDescent="0.2">
      <c r="A174">
        <v>235</v>
      </c>
      <c r="B174" s="1">
        <v>0.40718858796296292</v>
      </c>
      <c r="C174" s="1">
        <f t="shared" si="10"/>
        <v>7.6702476851851831E-2</v>
      </c>
      <c r="E174">
        <v>298</v>
      </c>
      <c r="F174" s="1">
        <v>0.55080769675925922</v>
      </c>
      <c r="G174" s="1">
        <f t="shared" si="11"/>
        <v>0.12443486111111107</v>
      </c>
    </row>
    <row r="175" spans="1:7" x14ac:dyDescent="0.2">
      <c r="A175">
        <v>236</v>
      </c>
      <c r="B175" s="1">
        <v>0.42465050925925923</v>
      </c>
      <c r="C175" s="1">
        <f t="shared" si="10"/>
        <v>9.4164398148148143E-2</v>
      </c>
      <c r="E175">
        <v>303</v>
      </c>
      <c r="F175" s="1">
        <v>0.53892204861111115</v>
      </c>
      <c r="G175" s="1">
        <f t="shared" si="11"/>
        <v>0.13578861111111118</v>
      </c>
    </row>
    <row r="176" spans="1:7" x14ac:dyDescent="0.2">
      <c r="A176">
        <v>237</v>
      </c>
      <c r="B176" s="1">
        <v>0.4125975925925926</v>
      </c>
      <c r="C176" s="1">
        <f t="shared" si="10"/>
        <v>8.2111481481481507E-2</v>
      </c>
      <c r="E176">
        <v>304</v>
      </c>
      <c r="F176" s="1">
        <v>0.60409545138888887</v>
      </c>
      <c r="G176" s="1">
        <f t="shared" si="11"/>
        <v>0.1632867013888889</v>
      </c>
    </row>
    <row r="177" spans="1:7" x14ac:dyDescent="0.2">
      <c r="A177">
        <v>238</v>
      </c>
      <c r="B177" s="1">
        <v>0.43357668981481479</v>
      </c>
      <c r="C177" s="1">
        <f t="shared" si="10"/>
        <v>0.10309057870370369</v>
      </c>
      <c r="E177">
        <v>305</v>
      </c>
      <c r="F177" s="1">
        <v>0.57184378472222219</v>
      </c>
      <c r="G177" s="1">
        <f t="shared" si="11"/>
        <v>0.15100171296296289</v>
      </c>
    </row>
    <row r="178" spans="1:7" x14ac:dyDescent="0.2">
      <c r="A178">
        <v>239</v>
      </c>
      <c r="B178" s="1">
        <v>0.42534638888888887</v>
      </c>
      <c r="C178" s="1">
        <f t="shared" si="10"/>
        <v>9.4860277777777779E-2</v>
      </c>
      <c r="E178">
        <v>306</v>
      </c>
      <c r="F178" s="1">
        <v>0.57148895833333335</v>
      </c>
      <c r="G178" s="1">
        <f t="shared" si="11"/>
        <v>0.14915309027777779</v>
      </c>
    </row>
    <row r="179" spans="1:7" x14ac:dyDescent="0.2">
      <c r="A179">
        <v>240</v>
      </c>
      <c r="B179" s="1">
        <v>0.4772880902777778</v>
      </c>
      <c r="C179" s="1">
        <f t="shared" si="10"/>
        <v>0.14680197916666671</v>
      </c>
      <c r="E179">
        <v>307</v>
      </c>
      <c r="F179" s="1">
        <v>0.58506777777777774</v>
      </c>
      <c r="G179" s="1">
        <f t="shared" si="11"/>
        <v>0.16044849537037037</v>
      </c>
    </row>
    <row r="180" spans="1:7" x14ac:dyDescent="0.2">
      <c r="A180">
        <v>241</v>
      </c>
      <c r="B180" s="1">
        <v>0.41423902777777782</v>
      </c>
      <c r="C180" s="1">
        <f t="shared" si="10"/>
        <v>8.3752916666666732E-2</v>
      </c>
      <c r="E180">
        <v>308</v>
      </c>
      <c r="F180" s="1">
        <v>0.58925339120370368</v>
      </c>
      <c r="G180" s="1">
        <f t="shared" si="11"/>
        <v>0.16234475694444445</v>
      </c>
    </row>
    <row r="181" spans="1:7" x14ac:dyDescent="0.2">
      <c r="A181">
        <v>242</v>
      </c>
      <c r="B181" s="1">
        <v>0.46007407407407408</v>
      </c>
      <c r="C181" s="1">
        <f t="shared" si="10"/>
        <v>0.12958796296296299</v>
      </c>
      <c r="E181">
        <v>309</v>
      </c>
      <c r="F181" s="1">
        <v>0.5647660532407407</v>
      </c>
      <c r="G181" s="1">
        <f t="shared" si="11"/>
        <v>0.14101461805555549</v>
      </c>
    </row>
    <row r="182" spans="1:7" x14ac:dyDescent="0.2">
      <c r="A182">
        <v>243</v>
      </c>
      <c r="B182" s="1">
        <v>0.44106201388888894</v>
      </c>
      <c r="C182" s="1">
        <f t="shared" si="10"/>
        <v>0.11057590277777785</v>
      </c>
      <c r="E182">
        <v>311</v>
      </c>
      <c r="F182" s="1">
        <v>0.55865203703703703</v>
      </c>
      <c r="G182" s="1">
        <f t="shared" si="11"/>
        <v>0.1363334722222222</v>
      </c>
    </row>
    <row r="183" spans="1:7" x14ac:dyDescent="0.2">
      <c r="A183">
        <v>244</v>
      </c>
      <c r="B183" s="1">
        <v>0.4152621759259259</v>
      </c>
      <c r="C183" s="1">
        <f t="shared" si="10"/>
        <v>8.4776064814814811E-2</v>
      </c>
      <c r="E183">
        <v>312</v>
      </c>
      <c r="F183" s="1">
        <v>0.69403146990740738</v>
      </c>
      <c r="G183" s="1">
        <f t="shared" si="11"/>
        <v>0.22687199074074071</v>
      </c>
    </row>
    <row r="184" spans="1:7" x14ac:dyDescent="0.2">
      <c r="A184">
        <v>247</v>
      </c>
      <c r="B184" s="1">
        <v>0.42176641203703702</v>
      </c>
      <c r="C184" s="1">
        <f t="shared" si="10"/>
        <v>9.1280300925925928E-2</v>
      </c>
      <c r="E184">
        <v>313</v>
      </c>
      <c r="F184" s="1">
        <v>0.60503090277777771</v>
      </c>
      <c r="G184" s="1">
        <f t="shared" si="11"/>
        <v>0.16925952546296291</v>
      </c>
    </row>
    <row r="185" spans="1:7" x14ac:dyDescent="0.2">
      <c r="A185">
        <v>248</v>
      </c>
      <c r="B185" s="1">
        <v>0.42439371527777775</v>
      </c>
      <c r="C185" s="1">
        <f t="shared" si="10"/>
        <v>9.3907604166666658E-2</v>
      </c>
      <c r="E185">
        <v>316</v>
      </c>
      <c r="F185" s="1">
        <v>0.57477388888888892</v>
      </c>
      <c r="G185" s="1">
        <f t="shared" si="11"/>
        <v>0.14932739583333338</v>
      </c>
    </row>
    <row r="186" spans="1:7" x14ac:dyDescent="0.2">
      <c r="A186">
        <v>250</v>
      </c>
      <c r="B186" s="1">
        <v>0.40986185185185181</v>
      </c>
      <c r="C186" s="1">
        <f t="shared" si="10"/>
        <v>7.9375740740740719E-2</v>
      </c>
      <c r="E186">
        <v>321</v>
      </c>
      <c r="F186" s="1">
        <v>0.57109572916666662</v>
      </c>
      <c r="G186" s="1">
        <f t="shared" si="11"/>
        <v>0.14589936342592591</v>
      </c>
    </row>
    <row r="187" spans="1:7" x14ac:dyDescent="0.2">
      <c r="A187">
        <v>251</v>
      </c>
      <c r="B187" s="1">
        <v>0.42850981481481482</v>
      </c>
      <c r="C187" s="1">
        <f t="shared" si="10"/>
        <v>9.8023703703703724E-2</v>
      </c>
      <c r="E187">
        <v>323</v>
      </c>
      <c r="F187" s="1">
        <v>0.61790332175925922</v>
      </c>
      <c r="G187" s="1">
        <f t="shared" si="11"/>
        <v>0.17629472222222214</v>
      </c>
    </row>
    <row r="188" spans="1:7" x14ac:dyDescent="0.2">
      <c r="A188">
        <v>252</v>
      </c>
      <c r="B188" s="1">
        <v>0.44523731481481482</v>
      </c>
      <c r="C188" s="1">
        <f t="shared" si="10"/>
        <v>0.11475120370370373</v>
      </c>
      <c r="E188">
        <v>324</v>
      </c>
      <c r="F188" s="1">
        <v>0.48998685185185181</v>
      </c>
      <c r="G188" s="1">
        <f t="shared" si="11"/>
        <v>8.6607337962962938E-2</v>
      </c>
    </row>
    <row r="189" spans="1:7" x14ac:dyDescent="0.2">
      <c r="A189">
        <v>253</v>
      </c>
      <c r="B189" s="1">
        <v>0.41254153935185184</v>
      </c>
      <c r="C189" s="1">
        <f t="shared" si="10"/>
        <v>8.2055428240740746E-2</v>
      </c>
      <c r="E189">
        <v>325</v>
      </c>
      <c r="F189" s="1">
        <v>0.5424012962962963</v>
      </c>
      <c r="G189" s="1">
        <f t="shared" si="11"/>
        <v>0.12730984953703706</v>
      </c>
    </row>
    <row r="190" spans="1:7" x14ac:dyDescent="0.2">
      <c r="A190">
        <v>254</v>
      </c>
      <c r="B190" s="1">
        <v>0.46800909722222223</v>
      </c>
      <c r="C190" s="1">
        <f t="shared" si="10"/>
        <v>0.13752298611111113</v>
      </c>
      <c r="E190">
        <v>326</v>
      </c>
      <c r="F190" s="1">
        <v>0.54590123842592597</v>
      </c>
      <c r="G190" s="1">
        <f t="shared" si="11"/>
        <v>0.14034635416666669</v>
      </c>
    </row>
    <row r="191" spans="1:7" x14ac:dyDescent="0.2">
      <c r="A191">
        <v>256</v>
      </c>
      <c r="B191" s="1">
        <v>0.42246675925925925</v>
      </c>
      <c r="C191" s="1">
        <f t="shared" si="10"/>
        <v>9.1980648148148159E-2</v>
      </c>
      <c r="E191">
        <v>327</v>
      </c>
      <c r="F191" s="1">
        <v>0.68258493055555558</v>
      </c>
      <c r="G191" s="1">
        <f t="shared" si="11"/>
        <v>0.19522657407407412</v>
      </c>
    </row>
    <row r="192" spans="1:7" x14ac:dyDescent="0.2">
      <c r="A192">
        <v>257</v>
      </c>
      <c r="B192" s="1">
        <v>0.41628969907407409</v>
      </c>
      <c r="C192" s="1">
        <f t="shared" si="10"/>
        <v>8.5803587962963002E-2</v>
      </c>
      <c r="E192">
        <v>328</v>
      </c>
      <c r="F192" s="1">
        <v>0.61073181712962965</v>
      </c>
      <c r="G192" s="1">
        <f t="shared" si="11"/>
        <v>0.16890820601851853</v>
      </c>
    </row>
    <row r="193" spans="1:7" x14ac:dyDescent="0.2">
      <c r="A193">
        <v>258</v>
      </c>
      <c r="B193" s="1">
        <v>0.4177127893518518</v>
      </c>
      <c r="C193" s="1">
        <f t="shared" si="10"/>
        <v>8.7226678240740707E-2</v>
      </c>
      <c r="E193">
        <v>329</v>
      </c>
      <c r="F193" s="1">
        <v>0.5213831712962963</v>
      </c>
      <c r="G193" s="1">
        <f t="shared" si="11"/>
        <v>0.10360592592592593</v>
      </c>
    </row>
    <row r="194" spans="1:7" x14ac:dyDescent="0.2">
      <c r="A194">
        <v>259</v>
      </c>
      <c r="B194" s="1">
        <v>0.42324319444444441</v>
      </c>
      <c r="C194" s="1">
        <f t="shared" si="10"/>
        <v>9.2757083333333323E-2</v>
      </c>
      <c r="E194">
        <v>348</v>
      </c>
      <c r="F194" s="1">
        <v>0.55775291666666671</v>
      </c>
      <c r="G194" s="1">
        <f t="shared" si="11"/>
        <v>0.13642568287037038</v>
      </c>
    </row>
    <row r="195" spans="1:7" x14ac:dyDescent="0.2">
      <c r="A195">
        <v>260</v>
      </c>
      <c r="B195" s="1">
        <v>0.44030652777777779</v>
      </c>
      <c r="C195" s="1">
        <f t="shared" ref="C195:C246" si="12">B195-$A$1</f>
        <v>0.1098204166666667</v>
      </c>
      <c r="E195">
        <v>349</v>
      </c>
      <c r="F195" s="1">
        <v>0.56439145833333326</v>
      </c>
      <c r="G195" s="1">
        <f t="shared" ref="G195:G196" si="13">F195-VLOOKUP(E195,$A$2:$B$246,2,FALSE)</f>
        <v>0.13715888888888877</v>
      </c>
    </row>
    <row r="196" spans="1:7" x14ac:dyDescent="0.2">
      <c r="A196">
        <v>261</v>
      </c>
      <c r="B196" s="1">
        <v>0.4223357060185185</v>
      </c>
      <c r="C196" s="1">
        <f t="shared" si="12"/>
        <v>9.1849594907407406E-2</v>
      </c>
      <c r="E196">
        <v>350</v>
      </c>
      <c r="F196" s="1">
        <v>0.51376694444444448</v>
      </c>
      <c r="G196" s="1">
        <f t="shared" si="13"/>
        <v>0.1025477314814815</v>
      </c>
    </row>
    <row r="197" spans="1:7" x14ac:dyDescent="0.2">
      <c r="A197">
        <v>262</v>
      </c>
      <c r="B197" s="1">
        <v>0.45552394675925928</v>
      </c>
      <c r="C197" s="1">
        <f t="shared" si="12"/>
        <v>0.12503783564814819</v>
      </c>
    </row>
    <row r="198" spans="1:7" x14ac:dyDescent="0.2">
      <c r="A198">
        <v>263</v>
      </c>
      <c r="B198" s="1">
        <v>0.44078386574074074</v>
      </c>
      <c r="C198" s="1">
        <f t="shared" si="12"/>
        <v>0.11029775462962965</v>
      </c>
    </row>
    <row r="199" spans="1:7" x14ac:dyDescent="0.2">
      <c r="A199">
        <v>265</v>
      </c>
      <c r="B199" s="1">
        <v>0.43709251157407408</v>
      </c>
      <c r="C199" s="1">
        <f t="shared" si="12"/>
        <v>0.10660640046296299</v>
      </c>
    </row>
    <row r="200" spans="1:7" x14ac:dyDescent="0.2">
      <c r="A200">
        <v>266</v>
      </c>
      <c r="B200" s="1">
        <v>0.42060692129629634</v>
      </c>
      <c r="C200" s="1">
        <f t="shared" si="12"/>
        <v>9.0120810185185252E-2</v>
      </c>
    </row>
    <row r="201" spans="1:7" x14ac:dyDescent="0.2">
      <c r="A201">
        <v>268</v>
      </c>
      <c r="B201" s="1">
        <v>0.45500159722222228</v>
      </c>
      <c r="C201" s="1">
        <f t="shared" si="12"/>
        <v>0.12451548611111118</v>
      </c>
    </row>
    <row r="202" spans="1:7" x14ac:dyDescent="0.2">
      <c r="A202">
        <v>269</v>
      </c>
      <c r="B202" s="1">
        <v>0.4351263310185185</v>
      </c>
      <c r="C202" s="1">
        <f t="shared" si="12"/>
        <v>0.10464021990740741</v>
      </c>
    </row>
    <row r="203" spans="1:7" x14ac:dyDescent="0.2">
      <c r="A203">
        <v>271</v>
      </c>
      <c r="B203" s="1">
        <v>0.42771915509259256</v>
      </c>
      <c r="C203" s="1">
        <f t="shared" si="12"/>
        <v>9.7233043981481471E-2</v>
      </c>
    </row>
    <row r="204" spans="1:7" x14ac:dyDescent="0.2">
      <c r="A204">
        <v>274</v>
      </c>
      <c r="B204" s="1">
        <v>0.42121494212962962</v>
      </c>
      <c r="C204" s="1">
        <f t="shared" si="12"/>
        <v>9.072883101851853E-2</v>
      </c>
    </row>
    <row r="205" spans="1:7" x14ac:dyDescent="0.2">
      <c r="A205">
        <v>275</v>
      </c>
      <c r="B205" s="1">
        <v>0.40323697916666662</v>
      </c>
      <c r="C205" s="1">
        <f t="shared" si="12"/>
        <v>7.2750868055555529E-2</v>
      </c>
    </row>
    <row r="206" spans="1:7" x14ac:dyDescent="0.2">
      <c r="A206">
        <v>276</v>
      </c>
      <c r="B206" s="1">
        <v>0.44099010416666667</v>
      </c>
      <c r="C206" s="1">
        <f t="shared" si="12"/>
        <v>0.11050399305555558</v>
      </c>
    </row>
    <row r="207" spans="1:7" x14ac:dyDescent="0.2">
      <c r="A207">
        <v>279</v>
      </c>
      <c r="B207" s="1">
        <v>0.41340668981481482</v>
      </c>
      <c r="C207" s="1">
        <f t="shared" si="12"/>
        <v>8.2920578703703729E-2</v>
      </c>
    </row>
    <row r="208" spans="1:7" x14ac:dyDescent="0.2">
      <c r="A208">
        <v>280</v>
      </c>
      <c r="B208" s="1">
        <v>0.460645625</v>
      </c>
      <c r="C208" s="1">
        <f t="shared" si="12"/>
        <v>0.13015951388888891</v>
      </c>
    </row>
    <row r="209" spans="1:3" x14ac:dyDescent="0.2">
      <c r="A209">
        <v>283</v>
      </c>
      <c r="B209" s="1">
        <v>0.44110533564814819</v>
      </c>
      <c r="C209" s="1">
        <f t="shared" si="12"/>
        <v>0.1106192245370371</v>
      </c>
    </row>
    <row r="210" spans="1:3" x14ac:dyDescent="0.2">
      <c r="A210">
        <v>284</v>
      </c>
      <c r="B210" s="1">
        <v>0.44071581018518519</v>
      </c>
      <c r="C210" s="1">
        <f t="shared" si="12"/>
        <v>0.11022969907407409</v>
      </c>
    </row>
    <row r="211" spans="1:3" x14ac:dyDescent="0.2">
      <c r="A211">
        <v>285</v>
      </c>
      <c r="B211" s="1">
        <v>0.42231297453703703</v>
      </c>
      <c r="C211" s="1">
        <f t="shared" si="12"/>
        <v>9.1826863425925942E-2</v>
      </c>
    </row>
    <row r="212" spans="1:3" x14ac:dyDescent="0.2">
      <c r="A212">
        <v>286</v>
      </c>
      <c r="B212" s="1">
        <v>0.40317288194444445</v>
      </c>
      <c r="C212" s="1">
        <f t="shared" si="12"/>
        <v>7.2686770833333358E-2</v>
      </c>
    </row>
    <row r="213" spans="1:3" x14ac:dyDescent="0.2">
      <c r="A213">
        <v>287</v>
      </c>
      <c r="B213" s="1">
        <v>0.4203767708333333</v>
      </c>
      <c r="C213" s="1">
        <f t="shared" si="12"/>
        <v>8.989065972222221E-2</v>
      </c>
    </row>
    <row r="214" spans="1:3" x14ac:dyDescent="0.2">
      <c r="A214">
        <v>288</v>
      </c>
      <c r="B214" s="1">
        <v>0.42551714120370371</v>
      </c>
      <c r="C214" s="1">
        <f t="shared" si="12"/>
        <v>9.5031030092592617E-2</v>
      </c>
    </row>
    <row r="215" spans="1:3" x14ac:dyDescent="0.2">
      <c r="A215">
        <v>289</v>
      </c>
      <c r="B215" s="1">
        <v>0.42596135416666669</v>
      </c>
      <c r="C215" s="1">
        <f t="shared" si="12"/>
        <v>9.5475243055555603E-2</v>
      </c>
    </row>
    <row r="216" spans="1:3" x14ac:dyDescent="0.2">
      <c r="A216">
        <v>290</v>
      </c>
      <c r="B216" s="1">
        <v>0.41109415509259262</v>
      </c>
      <c r="C216" s="1">
        <f t="shared" si="12"/>
        <v>8.0608043981481525E-2</v>
      </c>
    </row>
    <row r="217" spans="1:3" x14ac:dyDescent="0.2">
      <c r="A217">
        <v>291</v>
      </c>
      <c r="B217" s="1">
        <v>0.40993380787037043</v>
      </c>
      <c r="C217" s="1">
        <f t="shared" si="12"/>
        <v>7.9447696759259334E-2</v>
      </c>
    </row>
    <row r="218" spans="1:3" x14ac:dyDescent="0.2">
      <c r="A218">
        <v>292</v>
      </c>
      <c r="B218" s="1">
        <v>0.50650618055555563</v>
      </c>
      <c r="C218" s="1">
        <f t="shared" si="12"/>
        <v>0.17602006944444454</v>
      </c>
    </row>
    <row r="219" spans="1:3" x14ac:dyDescent="0.2">
      <c r="A219">
        <v>293</v>
      </c>
      <c r="B219" s="1">
        <v>0.40494089120370375</v>
      </c>
      <c r="C219" s="1">
        <f t="shared" si="12"/>
        <v>7.4454780092592654E-2</v>
      </c>
    </row>
    <row r="220" spans="1:3" x14ac:dyDescent="0.2">
      <c r="A220">
        <v>294</v>
      </c>
      <c r="B220" s="1">
        <v>0.42667498842592594</v>
      </c>
      <c r="C220" s="1">
        <f t="shared" si="12"/>
        <v>9.6188877314814847E-2</v>
      </c>
    </row>
    <row r="221" spans="1:3" x14ac:dyDescent="0.2">
      <c r="A221">
        <v>295</v>
      </c>
      <c r="B221" s="1">
        <v>0.44185081018518518</v>
      </c>
      <c r="C221" s="1">
        <f t="shared" si="12"/>
        <v>0.11136469907407409</v>
      </c>
    </row>
    <row r="222" spans="1:3" x14ac:dyDescent="0.2">
      <c r="A222">
        <v>298</v>
      </c>
      <c r="B222" s="1">
        <v>0.42637283564814815</v>
      </c>
      <c r="C222" s="1">
        <f t="shared" si="12"/>
        <v>9.588672453703706E-2</v>
      </c>
    </row>
    <row r="223" spans="1:3" x14ac:dyDescent="0.2">
      <c r="A223">
        <v>302</v>
      </c>
      <c r="B223" s="1">
        <v>0.47194268518518517</v>
      </c>
      <c r="C223" s="1">
        <f t="shared" si="12"/>
        <v>0.14145657407407408</v>
      </c>
    </row>
    <row r="224" spans="1:3" x14ac:dyDescent="0.2">
      <c r="A224">
        <v>303</v>
      </c>
      <c r="B224" s="1">
        <v>0.40313343749999997</v>
      </c>
      <c r="C224" s="1">
        <f t="shared" si="12"/>
        <v>7.2647326388888878E-2</v>
      </c>
    </row>
    <row r="225" spans="1:3" x14ac:dyDescent="0.2">
      <c r="A225">
        <v>304</v>
      </c>
      <c r="B225" s="1">
        <v>0.44080874999999997</v>
      </c>
      <c r="C225" s="1">
        <f t="shared" si="12"/>
        <v>0.11032263888888888</v>
      </c>
    </row>
    <row r="226" spans="1:3" x14ac:dyDescent="0.2">
      <c r="A226">
        <v>305</v>
      </c>
      <c r="B226" s="1">
        <v>0.42084207175925931</v>
      </c>
      <c r="C226" s="1">
        <f t="shared" si="12"/>
        <v>9.0355960648148215E-2</v>
      </c>
    </row>
    <row r="227" spans="1:3" x14ac:dyDescent="0.2">
      <c r="A227">
        <v>306</v>
      </c>
      <c r="B227" s="1">
        <v>0.42233586805555556</v>
      </c>
      <c r="C227" s="1">
        <f t="shared" si="12"/>
        <v>9.1849756944444472E-2</v>
      </c>
    </row>
    <row r="228" spans="1:3" x14ac:dyDescent="0.2">
      <c r="A228">
        <v>307</v>
      </c>
      <c r="B228" s="1">
        <v>0.42461928240740737</v>
      </c>
      <c r="C228" s="1">
        <f t="shared" si="12"/>
        <v>9.4133171296296281E-2</v>
      </c>
    </row>
    <row r="229" spans="1:3" x14ac:dyDescent="0.2">
      <c r="A229">
        <v>308</v>
      </c>
      <c r="B229" s="1">
        <v>0.42690863425925923</v>
      </c>
      <c r="C229" s="1">
        <f t="shared" si="12"/>
        <v>9.6422523148148143E-2</v>
      </c>
    </row>
    <row r="230" spans="1:3" x14ac:dyDescent="0.2">
      <c r="A230">
        <v>309</v>
      </c>
      <c r="B230" s="1">
        <v>0.42375143518518521</v>
      </c>
      <c r="C230" s="1">
        <f t="shared" si="12"/>
        <v>9.3265324074074119E-2</v>
      </c>
    </row>
    <row r="231" spans="1:3" x14ac:dyDescent="0.2">
      <c r="A231">
        <v>310</v>
      </c>
      <c r="B231" s="1">
        <v>0.47188606481481482</v>
      </c>
      <c r="C231" s="1">
        <f t="shared" si="12"/>
        <v>0.14139995370370373</v>
      </c>
    </row>
    <row r="232" spans="1:3" x14ac:dyDescent="0.2">
      <c r="A232">
        <v>311</v>
      </c>
      <c r="B232" s="1">
        <v>0.42231856481481483</v>
      </c>
      <c r="C232" s="1">
        <f t="shared" si="12"/>
        <v>9.1832453703703742E-2</v>
      </c>
    </row>
    <row r="233" spans="1:3" x14ac:dyDescent="0.2">
      <c r="A233">
        <v>312</v>
      </c>
      <c r="B233" s="1">
        <v>0.46715947916666667</v>
      </c>
      <c r="C233" s="1">
        <f t="shared" si="12"/>
        <v>0.13667336805555558</v>
      </c>
    </row>
    <row r="234" spans="1:3" x14ac:dyDescent="0.2">
      <c r="A234">
        <v>313</v>
      </c>
      <c r="B234" s="1">
        <v>0.4357713773148148</v>
      </c>
      <c r="C234" s="1">
        <f t="shared" si="12"/>
        <v>0.10528526620370371</v>
      </c>
    </row>
    <row r="235" spans="1:3" x14ac:dyDescent="0.2">
      <c r="A235">
        <v>316</v>
      </c>
      <c r="B235" s="1">
        <v>0.42544649305555554</v>
      </c>
      <c r="C235" s="1">
        <f t="shared" si="12"/>
        <v>9.496038194444445E-2</v>
      </c>
    </row>
    <row r="236" spans="1:3" x14ac:dyDescent="0.2">
      <c r="A236">
        <v>321</v>
      </c>
      <c r="B236" s="1">
        <v>0.42519636574074071</v>
      </c>
      <c r="C236" s="1">
        <f t="shared" si="12"/>
        <v>9.471025462962962E-2</v>
      </c>
    </row>
    <row r="237" spans="1:3" x14ac:dyDescent="0.2">
      <c r="A237">
        <v>323</v>
      </c>
      <c r="B237" s="1">
        <v>0.44160859953703707</v>
      </c>
      <c r="C237" s="1">
        <f t="shared" si="12"/>
        <v>0.11112248842592598</v>
      </c>
    </row>
    <row r="238" spans="1:3" x14ac:dyDescent="0.2">
      <c r="A238">
        <v>324</v>
      </c>
      <c r="B238" s="1">
        <v>0.40337951388888887</v>
      </c>
      <c r="C238" s="1">
        <f t="shared" si="12"/>
        <v>7.2893402777777783E-2</v>
      </c>
    </row>
    <row r="239" spans="1:3" x14ac:dyDescent="0.2">
      <c r="A239">
        <v>325</v>
      </c>
      <c r="B239" s="1">
        <v>0.41509144675925924</v>
      </c>
      <c r="C239" s="1">
        <f t="shared" si="12"/>
        <v>8.460533564814815E-2</v>
      </c>
    </row>
    <row r="240" spans="1:3" x14ac:dyDescent="0.2">
      <c r="A240">
        <v>326</v>
      </c>
      <c r="B240" s="1">
        <v>0.40555488425925929</v>
      </c>
      <c r="C240" s="1">
        <f t="shared" si="12"/>
        <v>7.5068773148148193E-2</v>
      </c>
    </row>
    <row r="241" spans="1:3" x14ac:dyDescent="0.2">
      <c r="A241">
        <v>327</v>
      </c>
      <c r="B241" s="1">
        <v>0.48735835648148146</v>
      </c>
      <c r="C241" s="1">
        <f t="shared" si="12"/>
        <v>0.15687224537037037</v>
      </c>
    </row>
    <row r="242" spans="1:3" x14ac:dyDescent="0.2">
      <c r="A242">
        <v>328</v>
      </c>
      <c r="B242" s="1">
        <v>0.44182361111111113</v>
      </c>
      <c r="C242" s="1">
        <f t="shared" si="12"/>
        <v>0.11133750000000003</v>
      </c>
    </row>
    <row r="243" spans="1:3" x14ac:dyDescent="0.2">
      <c r="A243">
        <v>329</v>
      </c>
      <c r="B243" s="1">
        <v>0.41777724537037036</v>
      </c>
      <c r="C243" s="1">
        <f t="shared" si="12"/>
        <v>8.7291134259259273E-2</v>
      </c>
    </row>
    <row r="244" spans="1:3" x14ac:dyDescent="0.2">
      <c r="A244">
        <v>348</v>
      </c>
      <c r="B244" s="1">
        <v>0.42132723379629633</v>
      </c>
      <c r="C244" s="1">
        <f t="shared" si="12"/>
        <v>9.0841122685185238E-2</v>
      </c>
    </row>
    <row r="245" spans="1:3" x14ac:dyDescent="0.2">
      <c r="A245">
        <v>349</v>
      </c>
      <c r="B245" s="1">
        <v>0.42723256944444449</v>
      </c>
      <c r="C245" s="1">
        <f t="shared" si="12"/>
        <v>9.6746458333333396E-2</v>
      </c>
    </row>
    <row r="246" spans="1:3" x14ac:dyDescent="0.2">
      <c r="A246">
        <v>350</v>
      </c>
      <c r="B246" s="1">
        <v>0.41121921296296299</v>
      </c>
      <c r="C246" s="1">
        <f t="shared" si="12"/>
        <v>8.0733101851851896E-2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 TOH Import</vt:lpstr>
      <vt:lpstr>2019 TOH Results</vt:lpstr>
      <vt:lpstr>'19 TOH Import'!Print_Area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mmori</dc:creator>
  <cp:lastModifiedBy>Microsoft Office User</cp:lastModifiedBy>
  <cp:lastPrinted>2019-05-06T15:47:06Z</cp:lastPrinted>
  <dcterms:created xsi:type="dcterms:W3CDTF">2019-05-05T16:25:26Z</dcterms:created>
  <dcterms:modified xsi:type="dcterms:W3CDTF">2019-05-06T16:06:25Z</dcterms:modified>
</cp:coreProperties>
</file>